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1" activeTab="1"/>
  </bookViews>
  <sheets>
    <sheet name="Входные данные" sheetId="1" state="hidden" r:id="rId1"/>
    <sheet name="форма 2П_сопоставимые" sheetId="2" r:id="rId2"/>
    <sheet name="форма 2П_действующие" sheetId="3" state="hidden" r:id="rId3"/>
  </sheets>
  <definedNames>
    <definedName name="_ftn1" localSheetId="2">'форма 2П_действующие'!#REF!</definedName>
    <definedName name="_ftn1" localSheetId="1">'форма 2П_сопоставимые'!#REF!</definedName>
    <definedName name="_ftn2" localSheetId="2">'форма 2П_действующие'!#REF!</definedName>
    <definedName name="_ftn2" localSheetId="1">'форма 2П_сопоставимые'!#REF!</definedName>
    <definedName name="_ftn3" localSheetId="2">'форма 2П_действующие'!#REF!</definedName>
    <definedName name="_ftn3" localSheetId="1">'форма 2П_сопоставимые'!#REF!</definedName>
    <definedName name="_ftnref1" localSheetId="2">'форма 2П_действующие'!#REF!</definedName>
    <definedName name="_ftnref1" localSheetId="1">'форма 2П_сопоставимые'!#REF!</definedName>
    <definedName name="_ftnref2" localSheetId="2">'форма 2П_действующие'!$B$25</definedName>
    <definedName name="_ftnref2" localSheetId="1">'форма 2П_сопоставимые'!$B$25</definedName>
    <definedName name="_ftnref3" localSheetId="2">'форма 2П_действующие'!$C$25</definedName>
    <definedName name="_ftnref3" localSheetId="1">'форма 2П_сопоставимые'!$C$25</definedName>
    <definedName name="_Ref346553369" localSheetId="2">'форма 2П_действующие'!#REF!</definedName>
    <definedName name="_Ref346553369" localSheetId="1">'форма 2П_сопоставимые'!#REF!</definedName>
    <definedName name="_xlnm.Print_Titles" localSheetId="2">'форма 2П_действующие'!$4:$5</definedName>
    <definedName name="_xlnm.Print_Titles" localSheetId="1">'форма 2П_сопоставимые'!$4:$5</definedName>
    <definedName name="_xlnm.Print_Area" localSheetId="2">'форма 2П_действующие'!$A$1:$H$158</definedName>
    <definedName name="_xlnm.Print_Area" localSheetId="1">'форма 2П_сопоставимые'!$A$1:$H$158</definedName>
  </definedNames>
  <calcPr fullCalcOnLoad="1" refMode="R1C1"/>
</workbook>
</file>

<file path=xl/sharedStrings.xml><?xml version="1.0" encoding="utf-8"?>
<sst xmlns="http://schemas.openxmlformats.org/spreadsheetml/2006/main" count="855" uniqueCount="265">
  <si>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</si>
  <si>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</si>
  <si>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</si>
  <si>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</si>
  <si>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</si>
  <si>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</si>
  <si>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</si>
  <si>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</si>
  <si>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</si>
  <si>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</si>
  <si>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</si>
  <si>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</si>
  <si>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</si>
  <si>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</si>
  <si>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</si>
  <si>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</si>
  <si>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</si>
  <si>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</si>
  <si>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</si>
  <si>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</si>
  <si>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</si>
  <si>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</si>
  <si>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</si>
  <si>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</si>
  <si>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</si>
  <si>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</si>
  <si>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</si>
  <si>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</si>
  <si>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</si>
  <si>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</si>
  <si>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</si>
  <si>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</si>
  <si>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</si>
  <si>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</si>
  <si>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</si>
  <si>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</si>
  <si>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</si>
  <si>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</si>
  <si>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</si>
  <si>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</si>
  <si>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</si>
  <si>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</si>
  <si>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</si>
  <si>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</si>
  <si>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</si>
  <si>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</si>
  <si>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</si>
  <si>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</si>
  <si>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</si>
  <si>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</si>
  <si>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</si>
  <si>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</si>
  <si>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</si>
  <si>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</si>
  <si>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</si>
  <si>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</si>
  <si>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</si>
  <si>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</si>
  <si>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</si>
  <si>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</si>
  <si>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</si>
  <si>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</si>
  <si>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</si>
  <si>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</si>
  <si>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</si>
  <si>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</si>
  <si>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</si>
  <si>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</si>
  <si>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</si>
  <si>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</si>
  <si>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</si>
  <si>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</si>
  <si>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</si>
  <si>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</si>
  <si>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</si>
  <si>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</si>
  <si>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</si>
  <si>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</si>
  <si>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</si>
  <si>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</si>
  <si>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</si>
  <si>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</si>
  <si>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</si>
  <si>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</si>
  <si>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</si>
  <si>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</si>
  <si>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</si>
  <si>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</si>
  <si>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</si>
  <si>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</si>
  <si>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</si>
  <si>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</si>
  <si>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</si>
  <si>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</si>
  <si>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НАЗВАНИЕ МУНИЦИПАЛЬНОГО ОБРАЗОВАНИЯ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</si>
  <si>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</si>
  <si>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</si>
  <si>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</si>
  <si>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</si>
  <si>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</si>
  <si>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</si>
  <si>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</si>
  <si>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</si>
  <si>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</si>
  <si>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</si>
  <si>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</si>
  <si>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</si>
  <si>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</si>
  <si>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</si>
  <si>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</si>
  <si>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</si>
  <si>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</si>
  <si>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</si>
  <si>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</si>
  <si>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</si>
  <si>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</si>
  <si>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</si>
  <si>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</si>
  <si>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</si>
  <si>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</si>
  <si>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</si>
  <si>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</si>
  <si>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</si>
  <si>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</si>
  <si>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</si>
  <si>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</si>
  <si>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</si>
  <si>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</si>
  <si>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</si>
  <si>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</si>
  <si>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</si>
  <si>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</si>
  <si>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</si>
  <si>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</si>
  <si>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</si>
  <si>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</si>
  <si>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</si>
  <si>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</si>
  <si>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</si>
  <si>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</si>
  <si>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</si>
  <si>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</si>
  <si>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</si>
  <si>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</si>
  <si>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</si>
  <si>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</si>
  <si>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</si>
  <si>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</si>
  <si>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</si>
  <si>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</si>
  <si>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</si>
  <si>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</si>
  <si>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</si>
  <si>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</si>
  <si>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</si>
  <si>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</si>
  <si>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</si>
  <si>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</si>
  <si>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</si>
  <si>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</si>
  <si>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</si>
  <si>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</si>
  <si>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</si>
  <si>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</si>
  <si>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</si>
  <si>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</si>
  <si>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</si>
  <si>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</si>
  <si>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</si>
  <si>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</si>
  <si>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</si>
  <si>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</si>
  <si>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</si>
  <si>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</si>
  <si>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</si>
  <si>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</si>
  <si>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</si>
  <si>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</si>
  <si>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</si>
  <si>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</si>
  <si>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</si>
  <si>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</si>
  <si>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</si>
  <si>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</si>
  <si>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</si>
  <si>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</si>
  <si>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</si>
  <si>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</si>
  <si>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</si>
  <si>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</si>
  <si>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</si>
  <si>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</si>
  <si>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</si>
  <si>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</si>
  <si>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</rPr>
      <t>Добыча полезных ископаемых</t>
    </r>
    <r>
      <rPr>
        <sz val="12"/>
        <rFont val="Times New Roman"/>
        <family val="1"/>
      </rPr>
      <t xml:space="preserve">" </t>
    </r>
    <r>
      <rPr>
        <b/>
        <sz val="12"/>
        <rFont val="Times New Roman"/>
        <family val="1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</si>
  <si>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</si>
  <si>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</si>
  <si>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</si>
  <si>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</si>
  <si>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</si>
  <si>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</si>
  <si>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</si>
  <si>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</si>
  <si>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</si>
  <si>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</si>
  <si>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</si>
  <si>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</si>
  <si>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</si>
  <si>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</si>
  <si>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</si>
  <si>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</si>
  <si>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</si>
  <si>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</si>
  <si>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</si>
  <si>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</si>
  <si>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</si>
  <si>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</si>
  <si>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</si>
  <si>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</si>
  <si>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</si>
  <si>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</si>
  <si>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</si>
  <si>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</si>
  <si>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</si>
  <si>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</si>
  <si>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</si>
  <si>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</si>
  <si>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</si>
  <si>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</si>
  <si>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</si>
  <si>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</si>
  <si>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</si>
  <si>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</si>
  <si>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</si>
  <si>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</si>
  <si>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</si>
  <si>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</si>
  <si>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</si>
  <si>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</si>
  <si>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</si>
  <si>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</si>
  <si>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</si>
  <si>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</si>
  <si>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</si>
  <si>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</si>
  <si>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</si>
  <si>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</si>
  <si>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</si>
  <si>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</si>
  <si>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</si>
  <si>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</si>
  <si>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</si>
  <si>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</si>
  <si>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</si>
  <si>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</si>
  <si>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</si>
  <si>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</si>
  <si>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</si>
  <si>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</si>
  <si>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</si>
  <si>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</si>
  <si>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</si>
  <si>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</si>
  <si>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МУНИЦИПАЛЬНОЕ ОБРАЗОВАНИЕ ЛОМОНОСОВСКИЙ МУНИЦИПАЛЬНЫЙ РАЙОН ЛЕНИНГРАДСКОЙ ОБЛАСТИ</t>
  </si>
  <si>
    <t>Удельный вес автомобильных дорог с твердым покрытием в общей протяженности автомобильных дорог общего пользования (на конец года)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</si>
</sst>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_)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 wrapText="1"/>
    </xf>
    <xf numFmtId="166" fontId="4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2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top" wrapText="1"/>
    </xf>
    <xf numFmtId="49" fontId="44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2" xfId="53"/>
    <cellStyle name="Обычный 25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A1" sqref="A1:F50"/>
    </sheetView>
  </sheetViews>
  <sheetFormatPr defaultColWidth="9.140625" defaultRowHeight="15"/>
  <cols>
    <col min="1" max="1" width="12.140625" style="1" customWidth="1"/>
    <col min="2" max="2" width="69.57421875" style="33" customWidth="1"/>
    <col min="3" max="6" width="11.57421875" style="1" customWidth="1"/>
    <col min="7" max="16384" width="9.140625" style="1" customWidth="1"/>
  </cols>
  <sheetData>
    <row r="2" spans="1:6" ht="38.25" customHeight="1">
      <c r="A2" s="74" t="s">
        <v>192</v>
      </c>
      <c r="B2" s="74"/>
      <c r="C2" s="74"/>
      <c r="D2" s="74"/>
      <c r="E2" s="74"/>
      <c r="F2" s="74"/>
    </row>
    <row r="3" spans="1:6" ht="18.75">
      <c r="A3" s="75" t="s">
        <v>164</v>
      </c>
      <c r="B3" s="75"/>
      <c r="C3" s="75"/>
      <c r="D3" s="75"/>
      <c r="E3" s="75"/>
      <c r="F3" s="75"/>
    </row>
    <row r="4" spans="1:12" ht="15.75">
      <c r="A4" s="63"/>
      <c r="B4" s="39"/>
      <c r="C4" s="39"/>
      <c r="D4" s="39"/>
      <c r="E4" s="39"/>
      <c r="F4" s="39"/>
      <c r="G4" s="64"/>
      <c r="H4" s="64"/>
      <c r="I4" s="64"/>
      <c r="J4" s="64"/>
      <c r="K4" s="64"/>
      <c r="L4" s="64"/>
    </row>
    <row r="5" spans="1:12" ht="15.75">
      <c r="A5" s="76" t="s">
        <v>0</v>
      </c>
      <c r="B5" s="76" t="s">
        <v>165</v>
      </c>
      <c r="C5" s="4" t="s">
        <v>93</v>
      </c>
      <c r="D5" s="77" t="s">
        <v>4</v>
      </c>
      <c r="E5" s="78"/>
      <c r="F5" s="79"/>
      <c r="G5" s="64"/>
      <c r="H5" s="64"/>
      <c r="I5" s="64"/>
      <c r="J5" s="64"/>
      <c r="K5" s="64"/>
      <c r="L5" s="64"/>
    </row>
    <row r="6" spans="1:12" ht="15.75">
      <c r="A6" s="76"/>
      <c r="B6" s="76"/>
      <c r="C6" s="4">
        <v>2022</v>
      </c>
      <c r="D6" s="5">
        <v>2023</v>
      </c>
      <c r="E6" s="5">
        <v>2024</v>
      </c>
      <c r="F6" s="5">
        <v>2025</v>
      </c>
      <c r="G6" s="64"/>
      <c r="H6" s="64"/>
      <c r="I6" s="64"/>
      <c r="J6" s="64"/>
      <c r="K6" s="64"/>
      <c r="L6" s="64"/>
    </row>
    <row r="7" spans="1:12" ht="15.75">
      <c r="A7" s="15" t="s">
        <v>15</v>
      </c>
      <c r="B7" s="27" t="s">
        <v>16</v>
      </c>
      <c r="C7" s="40"/>
      <c r="D7" s="40"/>
      <c r="E7" s="40"/>
      <c r="F7" s="40"/>
      <c r="G7" s="64"/>
      <c r="H7" s="64"/>
      <c r="I7" s="64"/>
      <c r="J7" s="64"/>
      <c r="K7" s="64"/>
      <c r="L7" s="64"/>
    </row>
    <row r="8" spans="1:12" ht="15.75">
      <c r="A8" s="22" t="s">
        <v>154</v>
      </c>
      <c r="B8" s="28" t="s">
        <v>199</v>
      </c>
      <c r="C8" s="65">
        <v>117.4</v>
      </c>
      <c r="D8" s="65">
        <v>103.7</v>
      </c>
      <c r="E8" s="65">
        <v>102.4</v>
      </c>
      <c r="F8" s="65">
        <v>103.7</v>
      </c>
      <c r="G8" s="64"/>
      <c r="H8" s="64"/>
      <c r="I8" s="64"/>
      <c r="J8" s="64"/>
      <c r="K8" s="64"/>
      <c r="L8" s="64"/>
    </row>
    <row r="9" spans="1:12" ht="15.75">
      <c r="A9" s="22" t="s">
        <v>45</v>
      </c>
      <c r="B9" s="28" t="s">
        <v>159</v>
      </c>
      <c r="C9" s="65">
        <v>102.4</v>
      </c>
      <c r="D9" s="65">
        <v>102.3</v>
      </c>
      <c r="E9" s="65">
        <v>102.3</v>
      </c>
      <c r="F9" s="65">
        <v>103</v>
      </c>
      <c r="G9" s="64"/>
      <c r="H9" s="64"/>
      <c r="I9" s="64"/>
      <c r="J9" s="64"/>
      <c r="K9" s="64"/>
      <c r="L9" s="64"/>
    </row>
    <row r="10" spans="1:12" ht="15.75">
      <c r="A10" s="41" t="s">
        <v>46</v>
      </c>
      <c r="B10" s="28" t="s">
        <v>166</v>
      </c>
      <c r="C10" s="65">
        <v>106</v>
      </c>
      <c r="D10" s="65">
        <v>105</v>
      </c>
      <c r="E10" s="65">
        <v>103.8</v>
      </c>
      <c r="F10" s="65">
        <v>104.1</v>
      </c>
      <c r="G10" s="64"/>
      <c r="H10" s="64"/>
      <c r="I10" s="64"/>
      <c r="J10" s="64"/>
      <c r="K10" s="64"/>
      <c r="L10" s="64"/>
    </row>
    <row r="11" spans="1:6" ht="15.75">
      <c r="A11" s="10"/>
      <c r="B11" s="28" t="s">
        <v>8</v>
      </c>
      <c r="C11" s="65"/>
      <c r="D11" s="65"/>
      <c r="E11" s="65"/>
      <c r="F11" s="65"/>
    </row>
    <row r="12" spans="1:6" ht="15.75">
      <c r="A12" s="10" t="s">
        <v>200</v>
      </c>
      <c r="B12" s="23" t="s">
        <v>120</v>
      </c>
      <c r="C12" s="65">
        <v>111</v>
      </c>
      <c r="D12" s="65">
        <v>107.2</v>
      </c>
      <c r="E12" s="65">
        <v>104.3</v>
      </c>
      <c r="F12" s="65">
        <v>104.2</v>
      </c>
    </row>
    <row r="13" spans="1:6" ht="15.75">
      <c r="A13" s="10" t="s">
        <v>201</v>
      </c>
      <c r="B13" s="23" t="s">
        <v>121</v>
      </c>
      <c r="C13" s="65">
        <v>104.4</v>
      </c>
      <c r="D13" s="65">
        <v>104.4</v>
      </c>
      <c r="E13" s="65">
        <v>104.3</v>
      </c>
      <c r="F13" s="65">
        <v>104.2</v>
      </c>
    </row>
    <row r="14" spans="1:6" ht="15.75">
      <c r="A14" s="10" t="s">
        <v>202</v>
      </c>
      <c r="B14" s="23" t="s">
        <v>122</v>
      </c>
      <c r="C14" s="65">
        <v>106</v>
      </c>
      <c r="D14" s="65">
        <v>105</v>
      </c>
      <c r="E14" s="65">
        <v>103.8</v>
      </c>
      <c r="F14" s="65">
        <v>104.1</v>
      </c>
    </row>
    <row r="15" spans="1:6" ht="15.75">
      <c r="A15" s="10" t="s">
        <v>203</v>
      </c>
      <c r="B15" s="23" t="s">
        <v>123</v>
      </c>
      <c r="C15" s="65">
        <v>106</v>
      </c>
      <c r="D15" s="65">
        <v>105</v>
      </c>
      <c r="E15" s="65">
        <v>103.8</v>
      </c>
      <c r="F15" s="65">
        <v>104.1</v>
      </c>
    </row>
    <row r="16" spans="1:6" ht="15.75">
      <c r="A16" s="10" t="s">
        <v>204</v>
      </c>
      <c r="B16" s="23" t="s">
        <v>124</v>
      </c>
      <c r="C16" s="65">
        <v>104.4</v>
      </c>
      <c r="D16" s="65">
        <v>104.4</v>
      </c>
      <c r="E16" s="65">
        <v>104.2</v>
      </c>
      <c r="F16" s="65">
        <v>104.2</v>
      </c>
    </row>
    <row r="17" spans="1:6" ht="15.75">
      <c r="A17" s="10" t="s">
        <v>205</v>
      </c>
      <c r="B17" s="23" t="s">
        <v>125</v>
      </c>
      <c r="C17" s="65">
        <v>106</v>
      </c>
      <c r="D17" s="65">
        <v>105</v>
      </c>
      <c r="E17" s="65">
        <v>103.8</v>
      </c>
      <c r="F17" s="65">
        <v>104.1</v>
      </c>
    </row>
    <row r="18" spans="1:6" ht="47.25">
      <c r="A18" s="10" t="s">
        <v>206</v>
      </c>
      <c r="B18" s="23" t="s">
        <v>126</v>
      </c>
      <c r="C18" s="65">
        <v>90</v>
      </c>
      <c r="D18" s="65">
        <v>106.4</v>
      </c>
      <c r="E18" s="65">
        <v>104.2</v>
      </c>
      <c r="F18" s="65">
        <v>104.3</v>
      </c>
    </row>
    <row r="19" spans="1:6" ht="15.75">
      <c r="A19" s="10" t="s">
        <v>207</v>
      </c>
      <c r="B19" s="23" t="s">
        <v>127</v>
      </c>
      <c r="C19" s="65">
        <v>110.7</v>
      </c>
      <c r="D19" s="65">
        <v>105.4</v>
      </c>
      <c r="E19" s="65">
        <v>104.4</v>
      </c>
      <c r="F19" s="65">
        <v>104.4</v>
      </c>
    </row>
    <row r="20" spans="1:6" ht="31.5">
      <c r="A20" s="10" t="s">
        <v>208</v>
      </c>
      <c r="B20" s="23" t="s">
        <v>128</v>
      </c>
      <c r="C20" s="65">
        <v>106</v>
      </c>
      <c r="D20" s="65">
        <v>105</v>
      </c>
      <c r="E20" s="65">
        <v>103.8</v>
      </c>
      <c r="F20" s="65">
        <v>104.1</v>
      </c>
    </row>
    <row r="21" spans="1:6" ht="15.75">
      <c r="A21" s="10" t="s">
        <v>209</v>
      </c>
      <c r="B21" s="23" t="s">
        <v>129</v>
      </c>
      <c r="C21" s="65">
        <v>106</v>
      </c>
      <c r="D21" s="65">
        <v>105</v>
      </c>
      <c r="E21" s="65">
        <v>103.8</v>
      </c>
      <c r="F21" s="65">
        <v>104.1</v>
      </c>
    </row>
    <row r="22" spans="1:6" ht="31.5">
      <c r="A22" s="10" t="s">
        <v>210</v>
      </c>
      <c r="B22" s="23" t="s">
        <v>130</v>
      </c>
      <c r="C22" s="65">
        <v>107</v>
      </c>
      <c r="D22" s="65">
        <v>104</v>
      </c>
      <c r="E22" s="65">
        <v>104.5</v>
      </c>
      <c r="F22" s="65">
        <v>104.5</v>
      </c>
    </row>
    <row r="23" spans="1:6" ht="31.5">
      <c r="A23" s="10" t="s">
        <v>211</v>
      </c>
      <c r="B23" s="23" t="s">
        <v>131</v>
      </c>
      <c r="C23" s="65">
        <v>106</v>
      </c>
      <c r="D23" s="65">
        <v>105</v>
      </c>
      <c r="E23" s="65">
        <v>103.8</v>
      </c>
      <c r="F23" s="65">
        <v>104.1</v>
      </c>
    </row>
    <row r="24" spans="1:6" ht="31.5">
      <c r="A24" s="10" t="s">
        <v>212</v>
      </c>
      <c r="B24" s="23" t="s">
        <v>132</v>
      </c>
      <c r="C24" s="65">
        <v>112.7</v>
      </c>
      <c r="D24" s="65">
        <v>106.5</v>
      </c>
      <c r="E24" s="65">
        <v>104.5</v>
      </c>
      <c r="F24" s="65">
        <v>104.5</v>
      </c>
    </row>
    <row r="25" spans="1:6" ht="31.5">
      <c r="A25" s="10" t="s">
        <v>213</v>
      </c>
      <c r="B25" s="23" t="s">
        <v>133</v>
      </c>
      <c r="C25" s="65">
        <v>109</v>
      </c>
      <c r="D25" s="65">
        <v>103.4</v>
      </c>
      <c r="E25" s="65">
        <v>104.1</v>
      </c>
      <c r="F25" s="65">
        <v>104.1</v>
      </c>
    </row>
    <row r="26" spans="1:6" ht="15.75">
      <c r="A26" s="10" t="s">
        <v>214</v>
      </c>
      <c r="B26" s="23" t="s">
        <v>134</v>
      </c>
      <c r="C26" s="65">
        <v>106</v>
      </c>
      <c r="D26" s="65">
        <v>105</v>
      </c>
      <c r="E26" s="65">
        <v>103.8</v>
      </c>
      <c r="F26" s="65">
        <v>104.1</v>
      </c>
    </row>
    <row r="27" spans="1:6" ht="31.5">
      <c r="A27" s="10" t="s">
        <v>215</v>
      </c>
      <c r="B27" s="23" t="s">
        <v>136</v>
      </c>
      <c r="C27" s="65">
        <v>104.3</v>
      </c>
      <c r="D27" s="65">
        <v>104</v>
      </c>
      <c r="E27" s="65">
        <v>104.5</v>
      </c>
      <c r="F27" s="65">
        <v>104.7</v>
      </c>
    </row>
    <row r="28" spans="1:6" ht="31.5">
      <c r="A28" s="10" t="s">
        <v>216</v>
      </c>
      <c r="B28" s="23" t="s">
        <v>139</v>
      </c>
      <c r="C28" s="65">
        <v>106</v>
      </c>
      <c r="D28" s="65">
        <v>105</v>
      </c>
      <c r="E28" s="65">
        <v>103.8</v>
      </c>
      <c r="F28" s="65">
        <v>104.1</v>
      </c>
    </row>
    <row r="29" spans="1:6" ht="15.75">
      <c r="A29" s="10" t="s">
        <v>217</v>
      </c>
      <c r="B29" s="23" t="s">
        <v>141</v>
      </c>
      <c r="C29" s="65">
        <v>108</v>
      </c>
      <c r="D29" s="65">
        <v>105.7</v>
      </c>
      <c r="E29" s="65">
        <v>104.7</v>
      </c>
      <c r="F29" s="65">
        <v>104.7</v>
      </c>
    </row>
    <row r="30" spans="1:6" ht="31.5">
      <c r="A30" s="10" t="s">
        <v>218</v>
      </c>
      <c r="B30" s="23" t="s">
        <v>143</v>
      </c>
      <c r="C30" s="65">
        <v>104.7</v>
      </c>
      <c r="D30" s="65">
        <v>104.5</v>
      </c>
      <c r="E30" s="65">
        <v>104.7</v>
      </c>
      <c r="F30" s="65">
        <v>104.7</v>
      </c>
    </row>
    <row r="31" spans="1:6" ht="31.5">
      <c r="A31" s="10" t="s">
        <v>219</v>
      </c>
      <c r="B31" s="23" t="s">
        <v>145</v>
      </c>
      <c r="C31" s="65">
        <v>108</v>
      </c>
      <c r="D31" s="65">
        <v>105.2</v>
      </c>
      <c r="E31" s="65">
        <v>104.7</v>
      </c>
      <c r="F31" s="65">
        <v>104.7</v>
      </c>
    </row>
    <row r="32" spans="1:6" ht="31.5">
      <c r="A32" s="10" t="s">
        <v>220</v>
      </c>
      <c r="B32" s="23" t="s">
        <v>147</v>
      </c>
      <c r="C32" s="65">
        <v>106</v>
      </c>
      <c r="D32" s="65">
        <v>105</v>
      </c>
      <c r="E32" s="65">
        <v>103.8</v>
      </c>
      <c r="F32" s="65">
        <v>104.1</v>
      </c>
    </row>
    <row r="33" spans="1:6" ht="15.75">
      <c r="A33" s="10" t="s">
        <v>221</v>
      </c>
      <c r="B33" s="23" t="s">
        <v>149</v>
      </c>
      <c r="C33" s="65">
        <v>104</v>
      </c>
      <c r="D33" s="65">
        <v>105</v>
      </c>
      <c r="E33" s="65">
        <v>105.1</v>
      </c>
      <c r="F33" s="65">
        <v>105.2</v>
      </c>
    </row>
    <row r="34" spans="1:6" ht="15.75">
      <c r="A34" s="10" t="s">
        <v>222</v>
      </c>
      <c r="B34" s="23" t="s">
        <v>151</v>
      </c>
      <c r="C34" s="65">
        <v>106</v>
      </c>
      <c r="D34" s="65">
        <v>105</v>
      </c>
      <c r="E34" s="65">
        <v>103.8</v>
      </c>
      <c r="F34" s="65">
        <v>104.1</v>
      </c>
    </row>
    <row r="35" spans="1:6" ht="15.75">
      <c r="A35" s="10" t="s">
        <v>223</v>
      </c>
      <c r="B35" s="23" t="s">
        <v>153</v>
      </c>
      <c r="C35" s="65">
        <v>106</v>
      </c>
      <c r="D35" s="65">
        <v>105</v>
      </c>
      <c r="E35" s="65">
        <v>103.8</v>
      </c>
      <c r="F35" s="65">
        <v>104.1</v>
      </c>
    </row>
    <row r="36" spans="1:6" ht="31.5">
      <c r="A36" s="10" t="s">
        <v>47</v>
      </c>
      <c r="B36" s="28" t="s">
        <v>167</v>
      </c>
      <c r="C36" s="65">
        <v>103</v>
      </c>
      <c r="D36" s="65">
        <v>104</v>
      </c>
      <c r="E36" s="65">
        <v>104</v>
      </c>
      <c r="F36" s="65">
        <v>104</v>
      </c>
    </row>
    <row r="37" spans="1:6" ht="31.5">
      <c r="A37" s="10" t="s">
        <v>48</v>
      </c>
      <c r="B37" s="28" t="s">
        <v>168</v>
      </c>
      <c r="C37" s="65">
        <v>104</v>
      </c>
      <c r="D37" s="65">
        <v>104</v>
      </c>
      <c r="E37" s="65">
        <v>104</v>
      </c>
      <c r="F37" s="65">
        <v>104</v>
      </c>
    </row>
    <row r="38" spans="1:6" ht="15.75">
      <c r="A38" s="11" t="s">
        <v>21</v>
      </c>
      <c r="B38" s="25" t="s">
        <v>22</v>
      </c>
      <c r="C38" s="65"/>
      <c r="D38" s="65"/>
      <c r="E38" s="65"/>
      <c r="F38" s="65"/>
    </row>
    <row r="39" spans="1:6" ht="15.75">
      <c r="A39" s="10" t="s">
        <v>154</v>
      </c>
      <c r="B39" s="12" t="s">
        <v>22</v>
      </c>
      <c r="C39" s="65">
        <v>104.1</v>
      </c>
      <c r="D39" s="65">
        <v>104.4</v>
      </c>
      <c r="E39" s="65">
        <v>104.6</v>
      </c>
      <c r="F39" s="65">
        <v>104.8</v>
      </c>
    </row>
    <row r="40" spans="1:6" ht="15.75">
      <c r="A40" s="10" t="s">
        <v>44</v>
      </c>
      <c r="B40" s="12" t="s">
        <v>175</v>
      </c>
      <c r="C40" s="65">
        <v>104</v>
      </c>
      <c r="D40" s="65">
        <v>103.9</v>
      </c>
      <c r="E40" s="65">
        <v>104.2</v>
      </c>
      <c r="F40" s="65">
        <v>104.4</v>
      </c>
    </row>
    <row r="41" spans="1:6" ht="15.75">
      <c r="A41" s="10" t="s">
        <v>45</v>
      </c>
      <c r="B41" s="12" t="s">
        <v>176</v>
      </c>
      <c r="C41" s="65">
        <v>104.1</v>
      </c>
      <c r="D41" s="65">
        <v>104.9</v>
      </c>
      <c r="E41" s="65">
        <v>105</v>
      </c>
      <c r="F41" s="65">
        <v>105.2</v>
      </c>
    </row>
    <row r="42" spans="1:6" ht="15.75">
      <c r="A42" s="11" t="s">
        <v>24</v>
      </c>
      <c r="B42" s="25" t="s">
        <v>25</v>
      </c>
      <c r="C42" s="65"/>
      <c r="D42" s="65"/>
      <c r="E42" s="65"/>
      <c r="F42" s="65"/>
    </row>
    <row r="43" spans="1:6" ht="15.75">
      <c r="A43" s="10" t="s">
        <v>154</v>
      </c>
      <c r="B43" s="26" t="s">
        <v>174</v>
      </c>
      <c r="C43" s="65">
        <v>115.5</v>
      </c>
      <c r="D43" s="65">
        <v>109</v>
      </c>
      <c r="E43" s="65">
        <v>104.6</v>
      </c>
      <c r="F43" s="65">
        <v>104</v>
      </c>
    </row>
    <row r="44" spans="1:6" ht="15.75">
      <c r="A44" s="10" t="s">
        <v>76</v>
      </c>
      <c r="B44" s="12" t="s">
        <v>172</v>
      </c>
      <c r="C44" s="65">
        <v>118.7</v>
      </c>
      <c r="D44" s="65">
        <v>110.2</v>
      </c>
      <c r="E44" s="65">
        <v>105</v>
      </c>
      <c r="F44" s="65">
        <v>104.2</v>
      </c>
    </row>
    <row r="45" spans="1:6" ht="15.75">
      <c r="A45" s="10" t="s">
        <v>77</v>
      </c>
      <c r="B45" s="12" t="s">
        <v>169</v>
      </c>
      <c r="C45" s="65">
        <v>115.5</v>
      </c>
      <c r="D45" s="65">
        <v>109</v>
      </c>
      <c r="E45" s="65">
        <v>104.6</v>
      </c>
      <c r="F45" s="65">
        <v>104</v>
      </c>
    </row>
    <row r="46" spans="1:6" ht="15.75">
      <c r="A46" s="14" t="s">
        <v>78</v>
      </c>
      <c r="B46" s="12" t="s">
        <v>173</v>
      </c>
      <c r="C46" s="65">
        <v>109.9</v>
      </c>
      <c r="D46" s="65">
        <v>106.5</v>
      </c>
      <c r="E46" s="65">
        <v>104.3</v>
      </c>
      <c r="F46" s="65">
        <v>104.3</v>
      </c>
    </row>
    <row r="47" spans="1:6" ht="15.75">
      <c r="A47" s="17" t="s">
        <v>27</v>
      </c>
      <c r="B47" s="29" t="s">
        <v>28</v>
      </c>
      <c r="C47" s="65"/>
      <c r="D47" s="65"/>
      <c r="E47" s="65"/>
      <c r="F47" s="65"/>
    </row>
    <row r="48" spans="1:6" ht="31.5">
      <c r="A48" s="14" t="s">
        <v>154</v>
      </c>
      <c r="B48" s="30" t="s">
        <v>170</v>
      </c>
      <c r="C48" s="65">
        <v>111.4</v>
      </c>
      <c r="D48" s="65">
        <v>106.8</v>
      </c>
      <c r="E48" s="65">
        <v>105.3</v>
      </c>
      <c r="F48" s="65">
        <v>104.8</v>
      </c>
    </row>
    <row r="49" spans="1:6" ht="15.75">
      <c r="A49" s="11" t="s">
        <v>32</v>
      </c>
      <c r="B49" s="25" t="s">
        <v>30</v>
      </c>
      <c r="C49" s="65"/>
      <c r="D49" s="65"/>
      <c r="E49" s="65"/>
      <c r="F49" s="65"/>
    </row>
    <row r="50" spans="1:6" ht="15.75">
      <c r="A50" s="18" t="s">
        <v>154</v>
      </c>
      <c r="B50" s="31" t="s">
        <v>171</v>
      </c>
      <c r="C50" s="65">
        <v>110.9</v>
      </c>
      <c r="D50" s="65">
        <v>106.1</v>
      </c>
      <c r="E50" s="65">
        <v>104.2</v>
      </c>
      <c r="F50" s="65">
        <v>104.1</v>
      </c>
    </row>
  </sheetData>
  <sheetProtection/>
  <mergeCells count="5">
    <mergeCell ref="A2:F2"/>
    <mergeCell ref="A3:F3"/>
    <mergeCell ref="B5:B6"/>
    <mergeCell ref="D5:F5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tabSelected="1" view="pageBreakPreview" zoomScaleSheetLayoutView="100" zoomScalePageLayoutView="120" workbookViewId="0" topLeftCell="A1">
      <selection activeCell="A2" sqref="A2:H2"/>
    </sheetView>
  </sheetViews>
  <sheetFormatPr defaultColWidth="9.140625" defaultRowHeight="15"/>
  <cols>
    <col min="1" max="1" width="9.00390625" style="24" customWidth="1"/>
    <col min="2" max="2" width="49.57421875" style="36" customWidth="1"/>
    <col min="3" max="3" width="24.8515625" style="38" customWidth="1"/>
    <col min="4" max="4" width="12.57421875" style="38" customWidth="1"/>
    <col min="5" max="5" width="15.00390625" style="38" customWidth="1"/>
    <col min="6" max="6" width="12.8515625" style="38" customWidth="1"/>
    <col min="7" max="7" width="12.421875" style="38" customWidth="1"/>
    <col min="8" max="8" width="14.421875" style="38" customWidth="1"/>
    <col min="9" max="16384" width="9.140625" style="1" customWidth="1"/>
  </cols>
  <sheetData>
    <row r="1" spans="1:8" ht="15.75">
      <c r="A1" s="96" t="s">
        <v>263</v>
      </c>
      <c r="B1" s="96"/>
      <c r="C1" s="96"/>
      <c r="D1" s="96"/>
      <c r="E1" s="96"/>
      <c r="F1" s="96"/>
      <c r="G1" s="96"/>
      <c r="H1" s="96"/>
    </row>
    <row r="2" spans="1:8" ht="42.75" customHeight="1">
      <c r="A2" s="97" t="s">
        <v>262</v>
      </c>
      <c r="B2" s="98"/>
      <c r="C2" s="98"/>
      <c r="D2" s="98"/>
      <c r="E2" s="98"/>
      <c r="F2" s="98"/>
      <c r="G2" s="98"/>
      <c r="H2" s="98"/>
    </row>
    <row r="3" spans="1:8" s="3" customFormat="1" ht="15.75">
      <c r="A3" s="2"/>
      <c r="B3" s="34"/>
      <c r="C3" s="37"/>
      <c r="D3" s="37"/>
      <c r="E3" s="37"/>
      <c r="F3" s="37"/>
      <c r="G3" s="37"/>
      <c r="H3" s="37"/>
    </row>
    <row r="4" spans="1:8" ht="15.75">
      <c r="A4" s="76" t="s">
        <v>0</v>
      </c>
      <c r="B4" s="99" t="s">
        <v>1</v>
      </c>
      <c r="C4" s="76" t="s">
        <v>2</v>
      </c>
      <c r="D4" s="4" t="s">
        <v>3</v>
      </c>
      <c r="E4" s="4" t="s">
        <v>93</v>
      </c>
      <c r="F4" s="76" t="s">
        <v>4</v>
      </c>
      <c r="G4" s="100"/>
      <c r="H4" s="100"/>
    </row>
    <row r="5" spans="1:8" ht="15.75">
      <c r="A5" s="76"/>
      <c r="B5" s="99"/>
      <c r="C5" s="76"/>
      <c r="D5" s="5">
        <v>2021</v>
      </c>
      <c r="E5" s="4">
        <v>2022</v>
      </c>
      <c r="F5" s="5">
        <v>2023</v>
      </c>
      <c r="G5" s="5">
        <v>2024</v>
      </c>
      <c r="H5" s="5">
        <v>2025</v>
      </c>
    </row>
    <row r="6" spans="1:8" ht="15.75">
      <c r="A6" s="6" t="s">
        <v>5</v>
      </c>
      <c r="B6" s="25" t="s">
        <v>6</v>
      </c>
      <c r="C6" s="7"/>
      <c r="D6" s="67"/>
      <c r="E6" s="7"/>
      <c r="F6" s="7"/>
      <c r="G6" s="7"/>
      <c r="H6" s="7"/>
    </row>
    <row r="7" spans="1:8" ht="15.75">
      <c r="A7" s="8">
        <v>1</v>
      </c>
      <c r="B7" s="35" t="s">
        <v>235</v>
      </c>
      <c r="C7" s="19" t="s">
        <v>9</v>
      </c>
      <c r="D7" s="43">
        <v>78421</v>
      </c>
      <c r="E7" s="43">
        <v>81817</v>
      </c>
      <c r="F7" s="43">
        <v>87233</v>
      </c>
      <c r="G7" s="68">
        <v>91218</v>
      </c>
      <c r="H7" s="68">
        <v>95538</v>
      </c>
    </row>
    <row r="8" spans="1:8" ht="15.75">
      <c r="A8" s="8" t="s">
        <v>44</v>
      </c>
      <c r="B8" s="35" t="s">
        <v>225</v>
      </c>
      <c r="C8" s="19" t="s">
        <v>9</v>
      </c>
      <c r="D8" s="43">
        <v>17560</v>
      </c>
      <c r="E8" s="43">
        <v>18742</v>
      </c>
      <c r="F8" s="43">
        <v>19976</v>
      </c>
      <c r="G8" s="68">
        <v>20889</v>
      </c>
      <c r="H8" s="68">
        <v>21878</v>
      </c>
    </row>
    <row r="9" spans="1:8" ht="15.75">
      <c r="A9" s="8" t="s">
        <v>45</v>
      </c>
      <c r="B9" s="35" t="s">
        <v>226</v>
      </c>
      <c r="C9" s="19" t="s">
        <v>9</v>
      </c>
      <c r="D9" s="43">
        <v>60861</v>
      </c>
      <c r="E9" s="43">
        <f>E7-E8</f>
        <v>63075</v>
      </c>
      <c r="F9" s="43">
        <f>F7-F8</f>
        <v>67257</v>
      </c>
      <c r="G9" s="68">
        <f>G7-G8</f>
        <v>70329</v>
      </c>
      <c r="H9" s="68">
        <f>H7-H8</f>
        <v>73660</v>
      </c>
    </row>
    <row r="10" spans="1:8" ht="31.5">
      <c r="A10" s="8" t="s">
        <v>76</v>
      </c>
      <c r="B10" s="35" t="s">
        <v>234</v>
      </c>
      <c r="C10" s="19" t="s">
        <v>9</v>
      </c>
      <c r="D10" s="43">
        <v>11613</v>
      </c>
      <c r="E10" s="43">
        <v>12109</v>
      </c>
      <c r="F10" s="43">
        <v>12910</v>
      </c>
      <c r="G10" s="68">
        <v>13500</v>
      </c>
      <c r="H10" s="68">
        <v>14140</v>
      </c>
    </row>
    <row r="11" spans="1:8" ht="31.5">
      <c r="A11" s="8" t="s">
        <v>77</v>
      </c>
      <c r="B11" s="35" t="s">
        <v>232</v>
      </c>
      <c r="C11" s="19" t="s">
        <v>9</v>
      </c>
      <c r="D11" s="43">
        <v>47114</v>
      </c>
      <c r="E11" s="43">
        <v>49172</v>
      </c>
      <c r="F11" s="43">
        <v>52428</v>
      </c>
      <c r="G11" s="68">
        <v>54822</v>
      </c>
      <c r="H11" s="68">
        <v>57418</v>
      </c>
    </row>
    <row r="12" spans="1:8" ht="31.5">
      <c r="A12" s="8" t="s">
        <v>78</v>
      </c>
      <c r="B12" s="35" t="s">
        <v>233</v>
      </c>
      <c r="C12" s="19" t="s">
        <v>9</v>
      </c>
      <c r="D12" s="43">
        <f>D7-D10-D11</f>
        <v>19694</v>
      </c>
      <c r="E12" s="43">
        <f>E7-E10-E11</f>
        <v>20536</v>
      </c>
      <c r="F12" s="43">
        <f>F7-F10-F11</f>
        <v>21895</v>
      </c>
      <c r="G12" s="68">
        <f>G7-G10-G11</f>
        <v>22896</v>
      </c>
      <c r="H12" s="68">
        <v>23980</v>
      </c>
    </row>
    <row r="13" spans="1:8" ht="15.75">
      <c r="A13" s="9" t="s">
        <v>79</v>
      </c>
      <c r="B13" s="35" t="s">
        <v>95</v>
      </c>
      <c r="C13" s="19" t="s">
        <v>9</v>
      </c>
      <c r="D13" s="43">
        <f>(D7+E7)/2</f>
        <v>80119</v>
      </c>
      <c r="E13" s="43">
        <f>(E7+F7)/2</f>
        <v>84525</v>
      </c>
      <c r="F13" s="43">
        <f>(F7+G7)/2</f>
        <v>89225.5</v>
      </c>
      <c r="G13" s="43">
        <f>(G7+H7)/2</f>
        <v>93378</v>
      </c>
      <c r="H13" s="43">
        <f>(H7+(H7+H14-H15+H16))/2</f>
        <v>97768</v>
      </c>
    </row>
    <row r="14" spans="1:8" ht="31.5">
      <c r="A14" s="10" t="s">
        <v>84</v>
      </c>
      <c r="B14" s="35" t="s">
        <v>74</v>
      </c>
      <c r="C14" s="19" t="s">
        <v>9</v>
      </c>
      <c r="D14" s="43">
        <v>474</v>
      </c>
      <c r="E14" s="43">
        <v>436</v>
      </c>
      <c r="F14" s="43">
        <v>471</v>
      </c>
      <c r="G14" s="43">
        <v>496</v>
      </c>
      <c r="H14" s="43">
        <v>521</v>
      </c>
    </row>
    <row r="15" spans="1:8" ht="15.75">
      <c r="A15" s="10" t="s">
        <v>85</v>
      </c>
      <c r="B15" s="35" t="s">
        <v>75</v>
      </c>
      <c r="C15" s="19" t="s">
        <v>9</v>
      </c>
      <c r="D15" s="43">
        <v>1135</v>
      </c>
      <c r="E15" s="43">
        <v>962</v>
      </c>
      <c r="F15" s="43">
        <v>951</v>
      </c>
      <c r="G15" s="43">
        <v>939</v>
      </c>
      <c r="H15" s="43">
        <v>925</v>
      </c>
    </row>
    <row r="16" spans="1:8" ht="15.75">
      <c r="A16" s="10" t="s">
        <v>86</v>
      </c>
      <c r="B16" s="35" t="s">
        <v>90</v>
      </c>
      <c r="C16" s="19" t="s">
        <v>9</v>
      </c>
      <c r="D16" s="43">
        <v>4058</v>
      </c>
      <c r="E16" s="43">
        <v>5942</v>
      </c>
      <c r="F16" s="68">
        <v>4465</v>
      </c>
      <c r="G16" s="43">
        <v>4763</v>
      </c>
      <c r="H16" s="43">
        <v>4864</v>
      </c>
    </row>
    <row r="17" spans="1:8" ht="31.5">
      <c r="A17" s="10" t="s">
        <v>155</v>
      </c>
      <c r="B17" s="35" t="s">
        <v>10</v>
      </c>
      <c r="C17" s="19" t="s">
        <v>242</v>
      </c>
      <c r="D17" s="43">
        <f>D14/D13*1000</f>
        <v>5.916199653016138</v>
      </c>
      <c r="E17" s="43">
        <f>E14/E13*1000</f>
        <v>5.158237207926649</v>
      </c>
      <c r="F17" s="43">
        <v>5.3</v>
      </c>
      <c r="G17" s="43">
        <v>5.3</v>
      </c>
      <c r="H17" s="43">
        <v>5.3</v>
      </c>
    </row>
    <row r="18" spans="1:8" ht="31.5">
      <c r="A18" s="10" t="s">
        <v>156</v>
      </c>
      <c r="B18" s="35" t="s">
        <v>11</v>
      </c>
      <c r="C18" s="19" t="s">
        <v>242</v>
      </c>
      <c r="D18" s="43">
        <f>D15/D13*1000</f>
        <v>14.166427439184213</v>
      </c>
      <c r="E18" s="43">
        <f>E15/E13*1000</f>
        <v>11.381248151434487</v>
      </c>
      <c r="F18" s="43">
        <v>11</v>
      </c>
      <c r="G18" s="43">
        <f>G15/G13*1000</f>
        <v>10.055901818415473</v>
      </c>
      <c r="H18" s="43">
        <f>H15/H13*1000</f>
        <v>9.46117339006628</v>
      </c>
    </row>
    <row r="19" spans="1:8" ht="31.5">
      <c r="A19" s="10" t="s">
        <v>157</v>
      </c>
      <c r="B19" s="35" t="s">
        <v>12</v>
      </c>
      <c r="C19" s="19" t="s">
        <v>242</v>
      </c>
      <c r="D19" s="43">
        <f>D17-D18</f>
        <v>-8.250227786168075</v>
      </c>
      <c r="E19" s="43">
        <f>E17-E18</f>
        <v>-6.2230109435078385</v>
      </c>
      <c r="F19" s="43">
        <f>F17-F18</f>
        <v>-5.7</v>
      </c>
      <c r="G19" s="43">
        <f>G17-G18</f>
        <v>-4.755901818415473</v>
      </c>
      <c r="H19" s="43">
        <f>H17-H18</f>
        <v>-4.16117339006628</v>
      </c>
    </row>
    <row r="20" spans="1:8" ht="31.5">
      <c r="A20" s="10" t="s">
        <v>158</v>
      </c>
      <c r="B20" s="35" t="s">
        <v>13</v>
      </c>
      <c r="C20" s="19" t="s">
        <v>242</v>
      </c>
      <c r="D20" s="43">
        <f>D16/D13*1000</f>
        <v>50.64965863278373</v>
      </c>
      <c r="E20" s="43">
        <f>E16/E13*1000</f>
        <v>70.29872818692695</v>
      </c>
      <c r="F20" s="68">
        <v>50</v>
      </c>
      <c r="G20" s="43">
        <f>G16/G13*1000</f>
        <v>51.00773201396475</v>
      </c>
      <c r="H20" s="43">
        <v>50</v>
      </c>
    </row>
    <row r="21" spans="1:8" ht="15.75">
      <c r="A21" s="15" t="s">
        <v>14</v>
      </c>
      <c r="B21" s="44" t="s">
        <v>16</v>
      </c>
      <c r="C21" s="45"/>
      <c r="D21" s="45"/>
      <c r="E21" s="45"/>
      <c r="F21" s="45"/>
      <c r="G21" s="45"/>
      <c r="H21" s="45"/>
    </row>
    <row r="22" spans="1:8" ht="63">
      <c r="A22" s="90">
        <v>1</v>
      </c>
      <c r="B22" s="42" t="s">
        <v>119</v>
      </c>
      <c r="C22" s="19" t="s">
        <v>241</v>
      </c>
      <c r="D22" s="43">
        <v>221182.2</v>
      </c>
      <c r="E22" s="43">
        <v>227957.5</v>
      </c>
      <c r="F22" s="43">
        <v>236391.9</v>
      </c>
      <c r="G22" s="68">
        <v>242065.3</v>
      </c>
      <c r="H22" s="68">
        <v>251021.7</v>
      </c>
    </row>
    <row r="23" spans="1:8" ht="31.5">
      <c r="A23" s="90"/>
      <c r="B23" s="42" t="s">
        <v>17</v>
      </c>
      <c r="C23" s="46" t="s">
        <v>18</v>
      </c>
      <c r="D23" s="43">
        <v>124.9</v>
      </c>
      <c r="E23" s="43">
        <v>103.1</v>
      </c>
      <c r="F23" s="43">
        <v>103.7</v>
      </c>
      <c r="G23" s="68">
        <v>102.4</v>
      </c>
      <c r="H23" s="68">
        <v>103.7</v>
      </c>
    </row>
    <row r="24" spans="1:8" ht="78.75">
      <c r="A24" s="90" t="s">
        <v>76</v>
      </c>
      <c r="B24" s="42" t="s">
        <v>194</v>
      </c>
      <c r="C24" s="19" t="s">
        <v>241</v>
      </c>
      <c r="D24" s="43">
        <v>0</v>
      </c>
      <c r="E24" s="43">
        <f>D24*E25*'Входные данные'!C9/10000</f>
        <v>0</v>
      </c>
      <c r="F24" s="43">
        <f>E24*F25*'Входные данные'!D9/10000</f>
        <v>0</v>
      </c>
      <c r="G24" s="43">
        <f>F24*G25*'Входные данные'!E9/10000</f>
        <v>0</v>
      </c>
      <c r="H24" s="43">
        <f>G24*H25*'Входные данные'!F9/10000</f>
        <v>0</v>
      </c>
    </row>
    <row r="25" spans="1:8" ht="31.5">
      <c r="A25" s="90"/>
      <c r="B25" s="42" t="s">
        <v>20</v>
      </c>
      <c r="C25" s="46" t="s">
        <v>18</v>
      </c>
      <c r="D25" s="43">
        <v>98.9</v>
      </c>
      <c r="E25" s="43">
        <v>110</v>
      </c>
      <c r="F25" s="43">
        <v>102.5</v>
      </c>
      <c r="G25" s="43">
        <v>101.5</v>
      </c>
      <c r="H25" s="43">
        <v>105.2</v>
      </c>
    </row>
    <row r="26" spans="1:8" ht="78.75">
      <c r="A26" s="91">
        <v>3</v>
      </c>
      <c r="B26" s="42" t="s">
        <v>195</v>
      </c>
      <c r="C26" s="19" t="s">
        <v>241</v>
      </c>
      <c r="D26" s="43">
        <v>186263.8</v>
      </c>
      <c r="E26" s="43">
        <v>194410.6</v>
      </c>
      <c r="F26" s="43">
        <v>201131.1</v>
      </c>
      <c r="G26" s="43">
        <v>208774.1</v>
      </c>
      <c r="H26" s="43">
        <v>217333.8</v>
      </c>
    </row>
    <row r="27" spans="1:8" ht="31.5">
      <c r="A27" s="91"/>
      <c r="B27" s="42" t="s">
        <v>20</v>
      </c>
      <c r="C27" s="46" t="s">
        <v>18</v>
      </c>
      <c r="D27" s="43">
        <v>113.2</v>
      </c>
      <c r="E27" s="43">
        <v>104.3</v>
      </c>
      <c r="F27" s="43">
        <v>103.5</v>
      </c>
      <c r="G27" s="43">
        <v>103.3</v>
      </c>
      <c r="H27" s="43">
        <v>104.1</v>
      </c>
    </row>
    <row r="28" spans="1:8" ht="15.75">
      <c r="A28" s="10"/>
      <c r="B28" s="42" t="s">
        <v>8</v>
      </c>
      <c r="C28" s="46"/>
      <c r="D28" s="47"/>
      <c r="E28" s="47"/>
      <c r="F28" s="47"/>
      <c r="G28" s="47"/>
      <c r="H28" s="47"/>
    </row>
    <row r="29" spans="1:8" ht="31.5">
      <c r="A29" s="82" t="s">
        <v>49</v>
      </c>
      <c r="B29" s="42" t="s">
        <v>120</v>
      </c>
      <c r="C29" s="19" t="s">
        <v>241</v>
      </c>
      <c r="D29" s="43">
        <v>44871.4</v>
      </c>
      <c r="E29" s="43">
        <v>47946.8</v>
      </c>
      <c r="F29" s="43">
        <v>51398.9</v>
      </c>
      <c r="G29" s="43">
        <v>53609.1</v>
      </c>
      <c r="H29" s="43">
        <v>55860.7</v>
      </c>
    </row>
    <row r="30" spans="1:8" ht="31.5">
      <c r="A30" s="82"/>
      <c r="B30" s="42" t="s">
        <v>20</v>
      </c>
      <c r="C30" s="46" t="s">
        <v>18</v>
      </c>
      <c r="D30" s="43">
        <v>118.4</v>
      </c>
      <c r="E30" s="43">
        <v>106.9</v>
      </c>
      <c r="F30" s="43">
        <v>107.2</v>
      </c>
      <c r="G30" s="43">
        <v>104.3</v>
      </c>
      <c r="H30" s="43">
        <v>104.2</v>
      </c>
    </row>
    <row r="31" spans="1:8" ht="15.75">
      <c r="A31" s="82" t="s">
        <v>50</v>
      </c>
      <c r="B31" s="42" t="s">
        <v>121</v>
      </c>
      <c r="C31" s="19" t="s">
        <v>241</v>
      </c>
      <c r="D31" s="43">
        <v>0</v>
      </c>
      <c r="E31" s="43">
        <f>D31*E32*'Входные данные'!C13/10000</f>
        <v>0</v>
      </c>
      <c r="F31" s="43">
        <f>E31*F32*'Входные данные'!D13/10000</f>
        <v>0</v>
      </c>
      <c r="G31" s="43">
        <f>F31*G32*'Входные данные'!E13/10000</f>
        <v>0</v>
      </c>
      <c r="H31" s="43">
        <f>G31*H32*'Входные данные'!F13/10000</f>
        <v>0</v>
      </c>
    </row>
    <row r="32" spans="1:8" ht="31.5">
      <c r="A32" s="82"/>
      <c r="B32" s="42" t="s">
        <v>20</v>
      </c>
      <c r="C32" s="46" t="s">
        <v>18</v>
      </c>
      <c r="D32" s="43">
        <v>158.7</v>
      </c>
      <c r="E32" s="43">
        <v>150</v>
      </c>
      <c r="F32" s="43">
        <v>103.6</v>
      </c>
      <c r="G32" s="43">
        <v>102.8</v>
      </c>
      <c r="H32" s="43">
        <v>100.3</v>
      </c>
    </row>
    <row r="33" spans="1:8" ht="31.5">
      <c r="A33" s="82" t="s">
        <v>51</v>
      </c>
      <c r="B33" s="42" t="s">
        <v>122</v>
      </c>
      <c r="C33" s="19" t="s">
        <v>241</v>
      </c>
      <c r="D33" s="43">
        <v>109772.6</v>
      </c>
      <c r="E33" s="43">
        <v>106929.8</v>
      </c>
      <c r="F33" s="43">
        <v>112276.3</v>
      </c>
      <c r="G33" s="43">
        <v>116542.8</v>
      </c>
      <c r="H33" s="43">
        <v>121321.1</v>
      </c>
    </row>
    <row r="34" spans="1:8" ht="31.5">
      <c r="A34" s="82"/>
      <c r="B34" s="42" t="s">
        <v>20</v>
      </c>
      <c r="C34" s="46" t="s">
        <v>18</v>
      </c>
      <c r="D34" s="43">
        <v>116.4</v>
      </c>
      <c r="E34" s="43">
        <v>97.4</v>
      </c>
      <c r="F34" s="43">
        <v>105</v>
      </c>
      <c r="G34" s="43">
        <v>103.8</v>
      </c>
      <c r="H34" s="43">
        <v>104.1</v>
      </c>
    </row>
    <row r="35" spans="1:8" ht="31.5">
      <c r="A35" s="82" t="s">
        <v>52</v>
      </c>
      <c r="B35" s="42" t="s">
        <v>123</v>
      </c>
      <c r="C35" s="19" t="s">
        <v>241</v>
      </c>
      <c r="D35" s="43">
        <v>0</v>
      </c>
      <c r="E35" s="43">
        <f>D35*E36*'Входные данные'!C15/10000</f>
        <v>0</v>
      </c>
      <c r="F35" s="43">
        <f>E35*F36*'Входные данные'!D15/10000</f>
        <v>0</v>
      </c>
      <c r="G35" s="43">
        <f>F35*G36*'Входные данные'!E15/10000</f>
        <v>0</v>
      </c>
      <c r="H35" s="43">
        <f>G35*H36*'Входные данные'!F15/10000</f>
        <v>0</v>
      </c>
    </row>
    <row r="36" spans="1:8" ht="31.5">
      <c r="A36" s="82"/>
      <c r="B36" s="42" t="s">
        <v>20</v>
      </c>
      <c r="C36" s="46" t="s">
        <v>18</v>
      </c>
      <c r="D36" s="43">
        <v>128.6</v>
      </c>
      <c r="E36" s="43">
        <v>80</v>
      </c>
      <c r="F36" s="43">
        <v>130.2</v>
      </c>
      <c r="G36" s="43">
        <v>103.3</v>
      </c>
      <c r="H36" s="43">
        <v>104.1</v>
      </c>
    </row>
    <row r="37" spans="1:8" ht="15.75">
      <c r="A37" s="82" t="s">
        <v>53</v>
      </c>
      <c r="B37" s="42" t="s">
        <v>124</v>
      </c>
      <c r="C37" s="19" t="s">
        <v>241</v>
      </c>
      <c r="D37" s="43">
        <v>0</v>
      </c>
      <c r="E37" s="43">
        <f>D37*E38*'Входные данные'!C16/10000</f>
        <v>0</v>
      </c>
      <c r="F37" s="43">
        <f>E37*F38*'Входные данные'!D16/10000</f>
        <v>0</v>
      </c>
      <c r="G37" s="43">
        <f>F37*G38*'Входные данные'!E16/10000</f>
        <v>0</v>
      </c>
      <c r="H37" s="43">
        <f>G37*H38*'Входные данные'!F16/10000</f>
        <v>0</v>
      </c>
    </row>
    <row r="38" spans="1:8" ht="31.5">
      <c r="A38" s="82"/>
      <c r="B38" s="42" t="s">
        <v>20</v>
      </c>
      <c r="C38" s="46" t="s">
        <v>18</v>
      </c>
      <c r="D38" s="43">
        <v>108.8</v>
      </c>
      <c r="E38" s="43">
        <v>150</v>
      </c>
      <c r="F38" s="43">
        <v>101</v>
      </c>
      <c r="G38" s="43">
        <v>101.2</v>
      </c>
      <c r="H38" s="43">
        <v>102.6</v>
      </c>
    </row>
    <row r="39" spans="1:8" ht="31.5">
      <c r="A39" s="82" t="s">
        <v>54</v>
      </c>
      <c r="B39" s="42" t="s">
        <v>125</v>
      </c>
      <c r="C39" s="19" t="s">
        <v>241</v>
      </c>
      <c r="D39" s="43">
        <v>0</v>
      </c>
      <c r="E39" s="43">
        <f>D39*E40*'Входные данные'!C17/10000</f>
        <v>0</v>
      </c>
      <c r="F39" s="43">
        <f>E39*F40*'Входные данные'!D17/10000</f>
        <v>0</v>
      </c>
      <c r="G39" s="43">
        <f>F39*G40*'Входные данные'!E17/10000</f>
        <v>0</v>
      </c>
      <c r="H39" s="43">
        <f>G39*H40*'Входные данные'!F17/10000</f>
        <v>0</v>
      </c>
    </row>
    <row r="40" spans="1:8" ht="31.5">
      <c r="A40" s="82"/>
      <c r="B40" s="42" t="s">
        <v>20</v>
      </c>
      <c r="C40" s="46" t="s">
        <v>18</v>
      </c>
      <c r="D40" s="43">
        <v>72.4</v>
      </c>
      <c r="E40" s="43">
        <v>200</v>
      </c>
      <c r="F40" s="43">
        <v>91</v>
      </c>
      <c r="G40" s="43">
        <v>91.2</v>
      </c>
      <c r="H40" s="43">
        <v>80.1</v>
      </c>
    </row>
    <row r="41" spans="1:8" ht="63">
      <c r="A41" s="82" t="s">
        <v>55</v>
      </c>
      <c r="B41" s="42" t="s">
        <v>126</v>
      </c>
      <c r="C41" s="19" t="s">
        <v>241</v>
      </c>
      <c r="D41" s="43">
        <v>5946.4</v>
      </c>
      <c r="E41" s="43">
        <v>1405.8</v>
      </c>
      <c r="F41" s="43">
        <v>1495.8</v>
      </c>
      <c r="G41" s="43">
        <v>1558.6</v>
      </c>
      <c r="H41" s="43">
        <v>1625.6</v>
      </c>
    </row>
    <row r="42" spans="1:8" ht="31.5">
      <c r="A42" s="82"/>
      <c r="B42" s="42" t="s">
        <v>20</v>
      </c>
      <c r="C42" s="46" t="s">
        <v>18</v>
      </c>
      <c r="D42" s="43">
        <v>139.6</v>
      </c>
      <c r="E42" s="43">
        <v>23.6</v>
      </c>
      <c r="F42" s="43">
        <v>106.4</v>
      </c>
      <c r="G42" s="43">
        <v>104.2</v>
      </c>
      <c r="H42" s="43">
        <v>104.3</v>
      </c>
    </row>
    <row r="43" spans="1:8" ht="31.5">
      <c r="A43" s="82" t="s">
        <v>56</v>
      </c>
      <c r="B43" s="42" t="s">
        <v>127</v>
      </c>
      <c r="C43" s="19" t="s">
        <v>241</v>
      </c>
      <c r="D43" s="43">
        <v>9797.3</v>
      </c>
      <c r="E43" s="43">
        <v>8152.3</v>
      </c>
      <c r="F43" s="43">
        <v>8592.5</v>
      </c>
      <c r="G43" s="43">
        <v>8970.6</v>
      </c>
      <c r="H43" s="43">
        <v>9365.3</v>
      </c>
    </row>
    <row r="44" spans="1:8" ht="31.5">
      <c r="A44" s="82"/>
      <c r="B44" s="42" t="s">
        <v>20</v>
      </c>
      <c r="C44" s="46" t="s">
        <v>18</v>
      </c>
      <c r="D44" s="43">
        <v>114.1</v>
      </c>
      <c r="E44" s="43">
        <v>83.2</v>
      </c>
      <c r="F44" s="43">
        <v>105.4</v>
      </c>
      <c r="G44" s="43">
        <v>104.4</v>
      </c>
      <c r="H44" s="43">
        <v>104.4</v>
      </c>
    </row>
    <row r="45" spans="1:8" ht="31.5">
      <c r="A45" s="82" t="s">
        <v>57</v>
      </c>
      <c r="B45" s="42" t="s">
        <v>128</v>
      </c>
      <c r="C45" s="19" t="s">
        <v>241</v>
      </c>
      <c r="D45" s="43">
        <v>2552.8</v>
      </c>
      <c r="E45" s="43">
        <v>3473.5</v>
      </c>
      <c r="F45" s="43">
        <v>3647.2</v>
      </c>
      <c r="G45" s="43">
        <v>3785.8</v>
      </c>
      <c r="H45" s="43">
        <v>3941</v>
      </c>
    </row>
    <row r="46" spans="1:8" ht="31.5">
      <c r="A46" s="82"/>
      <c r="B46" s="42" t="s">
        <v>20</v>
      </c>
      <c r="C46" s="46" t="s">
        <v>18</v>
      </c>
      <c r="D46" s="43">
        <v>59.3</v>
      </c>
      <c r="E46" s="43">
        <v>136.1</v>
      </c>
      <c r="F46" s="43">
        <v>105</v>
      </c>
      <c r="G46" s="43">
        <v>103.8</v>
      </c>
      <c r="H46" s="43">
        <v>104.1</v>
      </c>
    </row>
    <row r="47" spans="1:8" ht="31.5">
      <c r="A47" s="82" t="s">
        <v>58</v>
      </c>
      <c r="B47" s="42" t="s">
        <v>129</v>
      </c>
      <c r="C47" s="19" t="s">
        <v>241</v>
      </c>
      <c r="D47" s="43">
        <v>0</v>
      </c>
      <c r="E47" s="43">
        <f>D47*E48*'Входные данные'!C21/10000</f>
        <v>0</v>
      </c>
      <c r="F47" s="43">
        <f>E47*F48*'Входные данные'!D21/10000</f>
        <v>0</v>
      </c>
      <c r="G47" s="43">
        <f>F47*G48*'Входные данные'!E21/10000</f>
        <v>0</v>
      </c>
      <c r="H47" s="43">
        <f>G47*H48*'Входные данные'!F21/10000</f>
        <v>0</v>
      </c>
    </row>
    <row r="48" spans="1:8" ht="31.5">
      <c r="A48" s="82"/>
      <c r="B48" s="42" t="s">
        <v>20</v>
      </c>
      <c r="C48" s="46" t="s">
        <v>18</v>
      </c>
      <c r="D48" s="43">
        <v>97.5</v>
      </c>
      <c r="E48" s="43">
        <v>101</v>
      </c>
      <c r="F48" s="43">
        <v>102.4</v>
      </c>
      <c r="G48" s="43">
        <v>100.7</v>
      </c>
      <c r="H48" s="43">
        <v>101.9</v>
      </c>
    </row>
    <row r="49" spans="1:8" ht="31.5">
      <c r="A49" s="82" t="s">
        <v>59</v>
      </c>
      <c r="B49" s="42" t="s">
        <v>130</v>
      </c>
      <c r="C49" s="19" t="s">
        <v>241</v>
      </c>
      <c r="D49" s="43">
        <v>352.7</v>
      </c>
      <c r="E49" s="43">
        <v>1325.4</v>
      </c>
      <c r="F49" s="43">
        <v>1378.4</v>
      </c>
      <c r="G49" s="43">
        <v>1440.4</v>
      </c>
      <c r="H49" s="43">
        <v>1505.2</v>
      </c>
    </row>
    <row r="50" spans="1:8" ht="31.5">
      <c r="A50" s="82"/>
      <c r="B50" s="42" t="s">
        <v>20</v>
      </c>
      <c r="C50" s="46" t="s">
        <v>18</v>
      </c>
      <c r="D50" s="43">
        <v>122.7</v>
      </c>
      <c r="E50" s="43">
        <v>375.8</v>
      </c>
      <c r="F50" s="43">
        <v>104</v>
      </c>
      <c r="G50" s="43">
        <v>104.5</v>
      </c>
      <c r="H50" s="43">
        <v>104.5</v>
      </c>
    </row>
    <row r="51" spans="1:8" ht="47.25">
      <c r="A51" s="82" t="s">
        <v>60</v>
      </c>
      <c r="B51" s="42" t="s">
        <v>131</v>
      </c>
      <c r="C51" s="19" t="s">
        <v>241</v>
      </c>
      <c r="D51" s="43">
        <v>4345.8</v>
      </c>
      <c r="E51" s="43">
        <v>5415</v>
      </c>
      <c r="F51" s="43">
        <v>5685.8</v>
      </c>
      <c r="G51" s="43">
        <v>5901.9</v>
      </c>
      <c r="H51" s="43">
        <v>6143.9</v>
      </c>
    </row>
    <row r="52" spans="1:8" ht="31.5">
      <c r="A52" s="82"/>
      <c r="B52" s="42" t="s">
        <v>20</v>
      </c>
      <c r="C52" s="46" t="s">
        <v>18</v>
      </c>
      <c r="D52" s="43">
        <v>145.6</v>
      </c>
      <c r="E52" s="43">
        <v>124.6</v>
      </c>
      <c r="F52" s="43">
        <v>105</v>
      </c>
      <c r="G52" s="43">
        <v>103.8</v>
      </c>
      <c r="H52" s="43">
        <v>104.1</v>
      </c>
    </row>
    <row r="53" spans="1:8" ht="31.5">
      <c r="A53" s="82" t="s">
        <v>61</v>
      </c>
      <c r="B53" s="42" t="s">
        <v>132</v>
      </c>
      <c r="C53" s="19" t="s">
        <v>241</v>
      </c>
      <c r="D53" s="43">
        <v>770</v>
      </c>
      <c r="E53" s="43">
        <v>614.4</v>
      </c>
      <c r="F53" s="43">
        <v>654.3</v>
      </c>
      <c r="G53" s="43">
        <v>683.7</v>
      </c>
      <c r="H53" s="43">
        <v>714.5</v>
      </c>
    </row>
    <row r="54" spans="1:8" ht="31.5">
      <c r="A54" s="82"/>
      <c r="B54" s="42" t="s">
        <v>20</v>
      </c>
      <c r="C54" s="46" t="s">
        <v>18</v>
      </c>
      <c r="D54" s="43">
        <v>130.6</v>
      </c>
      <c r="E54" s="43">
        <v>79.8</v>
      </c>
      <c r="F54" s="43">
        <v>106.5</v>
      </c>
      <c r="G54" s="43">
        <v>104.5</v>
      </c>
      <c r="H54" s="43">
        <v>104.5</v>
      </c>
    </row>
    <row r="55" spans="1:8" ht="31.5">
      <c r="A55" s="82" t="s">
        <v>62</v>
      </c>
      <c r="B55" s="42" t="s">
        <v>133</v>
      </c>
      <c r="C55" s="19" t="s">
        <v>241</v>
      </c>
      <c r="D55" s="43">
        <v>1440.8</v>
      </c>
      <c r="E55" s="43">
        <v>1622.9</v>
      </c>
      <c r="F55" s="43">
        <v>1678.1</v>
      </c>
      <c r="G55" s="43">
        <v>1746.9</v>
      </c>
      <c r="H55" s="43">
        <v>1818.5</v>
      </c>
    </row>
    <row r="56" spans="1:8" ht="31.5">
      <c r="A56" s="82"/>
      <c r="B56" s="42" t="s">
        <v>20</v>
      </c>
      <c r="C56" s="46" t="s">
        <v>18</v>
      </c>
      <c r="D56" s="43">
        <v>105.4</v>
      </c>
      <c r="E56" s="43">
        <v>112.6</v>
      </c>
      <c r="F56" s="43">
        <v>103.4</v>
      </c>
      <c r="G56" s="43">
        <v>104.1</v>
      </c>
      <c r="H56" s="43">
        <v>104.1</v>
      </c>
    </row>
    <row r="57" spans="1:8" ht="31.5">
      <c r="A57" s="82" t="s">
        <v>135</v>
      </c>
      <c r="B57" s="42" t="s">
        <v>134</v>
      </c>
      <c r="C57" s="19" t="s">
        <v>241</v>
      </c>
      <c r="D57" s="43">
        <v>0</v>
      </c>
      <c r="E57" s="43">
        <f>D57*E58*'Входные данные'!C26/10000</f>
        <v>0</v>
      </c>
      <c r="F57" s="43">
        <f>E57*F58*'Входные данные'!D26/10000</f>
        <v>0</v>
      </c>
      <c r="G57" s="43">
        <f>F57*G58*'Входные данные'!E26/10000</f>
        <v>0</v>
      </c>
      <c r="H57" s="43">
        <f>G57*H58*'Входные данные'!F26/10000</f>
        <v>0</v>
      </c>
    </row>
    <row r="58" spans="1:8" ht="31.5">
      <c r="A58" s="82"/>
      <c r="B58" s="42" t="s">
        <v>20</v>
      </c>
      <c r="C58" s="46" t="s">
        <v>18</v>
      </c>
      <c r="D58" s="43">
        <v>123.1</v>
      </c>
      <c r="E58" s="43">
        <v>90</v>
      </c>
      <c r="F58" s="43">
        <v>100.6</v>
      </c>
      <c r="G58" s="43">
        <v>102.9</v>
      </c>
      <c r="H58" s="43">
        <v>101.9</v>
      </c>
    </row>
    <row r="59" spans="1:8" ht="31.5">
      <c r="A59" s="82" t="s">
        <v>137</v>
      </c>
      <c r="B59" s="42" t="s">
        <v>136</v>
      </c>
      <c r="C59" s="19" t="s">
        <v>241</v>
      </c>
      <c r="D59" s="43">
        <v>89.3</v>
      </c>
      <c r="E59" s="43">
        <v>43.1</v>
      </c>
      <c r="F59" s="43">
        <v>44.8</v>
      </c>
      <c r="G59" s="43">
        <v>46.8</v>
      </c>
      <c r="H59" s="43">
        <v>48.9</v>
      </c>
    </row>
    <row r="60" spans="1:8" ht="31.5">
      <c r="A60" s="82"/>
      <c r="B60" s="42" t="s">
        <v>20</v>
      </c>
      <c r="C60" s="46" t="s">
        <v>18</v>
      </c>
      <c r="D60" s="43">
        <v>68.6</v>
      </c>
      <c r="E60" s="43">
        <v>48.3</v>
      </c>
      <c r="F60" s="43">
        <v>104</v>
      </c>
      <c r="G60" s="43">
        <v>104.5</v>
      </c>
      <c r="H60" s="43">
        <v>104.7</v>
      </c>
    </row>
    <row r="61" spans="1:8" ht="31.5">
      <c r="A61" s="82" t="s">
        <v>138</v>
      </c>
      <c r="B61" s="42" t="s">
        <v>139</v>
      </c>
      <c r="C61" s="19" t="s">
        <v>241</v>
      </c>
      <c r="D61" s="43">
        <v>3606.5</v>
      </c>
      <c r="E61" s="43">
        <v>2869.4</v>
      </c>
      <c r="F61" s="43">
        <v>3012.9</v>
      </c>
      <c r="G61" s="43">
        <v>3127.4</v>
      </c>
      <c r="H61" s="43">
        <v>3255.6</v>
      </c>
    </row>
    <row r="62" spans="1:8" ht="31.5">
      <c r="A62" s="82"/>
      <c r="B62" s="42" t="s">
        <v>20</v>
      </c>
      <c r="C62" s="46" t="s">
        <v>18</v>
      </c>
      <c r="D62" s="43">
        <v>126.1</v>
      </c>
      <c r="E62" s="43">
        <v>79.6</v>
      </c>
      <c r="F62" s="43">
        <v>105</v>
      </c>
      <c r="G62" s="43">
        <v>103.8</v>
      </c>
      <c r="H62" s="43">
        <v>104.1</v>
      </c>
    </row>
    <row r="63" spans="1:8" ht="31.5">
      <c r="A63" s="82" t="s">
        <v>140</v>
      </c>
      <c r="B63" s="42" t="s">
        <v>141</v>
      </c>
      <c r="C63" s="19" t="s">
        <v>241</v>
      </c>
      <c r="D63" s="43">
        <v>2701.2</v>
      </c>
      <c r="E63" s="43">
        <v>2823.6</v>
      </c>
      <c r="F63" s="43">
        <v>2984.5</v>
      </c>
      <c r="G63" s="43">
        <v>3124.8</v>
      </c>
      <c r="H63" s="43">
        <v>3271.7</v>
      </c>
    </row>
    <row r="64" spans="1:8" ht="31.5">
      <c r="A64" s="82"/>
      <c r="B64" s="42" t="s">
        <v>20</v>
      </c>
      <c r="C64" s="46" t="s">
        <v>18</v>
      </c>
      <c r="D64" s="43">
        <v>79.5</v>
      </c>
      <c r="E64" s="43">
        <v>104.5</v>
      </c>
      <c r="F64" s="43">
        <v>105.7</v>
      </c>
      <c r="G64" s="43">
        <v>104.7</v>
      </c>
      <c r="H64" s="43">
        <v>104.7</v>
      </c>
    </row>
    <row r="65" spans="1:8" ht="47.25">
      <c r="A65" s="82" t="s">
        <v>142</v>
      </c>
      <c r="B65" s="42" t="s">
        <v>143</v>
      </c>
      <c r="C65" s="19" t="s">
        <v>241</v>
      </c>
      <c r="D65" s="43">
        <v>16.9</v>
      </c>
      <c r="E65" s="43">
        <v>2977.7</v>
      </c>
      <c r="F65" s="43">
        <v>3111.7</v>
      </c>
      <c r="G65" s="43">
        <v>3257.9</v>
      </c>
      <c r="H65" s="43">
        <v>3411</v>
      </c>
    </row>
    <row r="66" spans="1:8" ht="31.5">
      <c r="A66" s="82"/>
      <c r="B66" s="42" t="s">
        <v>20</v>
      </c>
      <c r="C66" s="46" t="s">
        <v>18</v>
      </c>
      <c r="D66" s="43">
        <v>22.5</v>
      </c>
      <c r="E66" s="43">
        <v>1769.5</v>
      </c>
      <c r="F66" s="43">
        <v>104.5</v>
      </c>
      <c r="G66" s="43">
        <v>104.7</v>
      </c>
      <c r="H66" s="43">
        <v>104.7</v>
      </c>
    </row>
    <row r="67" spans="1:8" ht="31.5">
      <c r="A67" s="82" t="s">
        <v>144</v>
      </c>
      <c r="B67" s="42" t="s">
        <v>145</v>
      </c>
      <c r="C67" s="19" t="s">
        <v>241</v>
      </c>
      <c r="D67" s="43">
        <v>0</v>
      </c>
      <c r="E67" s="43">
        <f>D67*E68*'Входные данные'!C31/10000</f>
        <v>0</v>
      </c>
      <c r="F67" s="43">
        <f>E67*F68*'Входные данные'!D31/10000</f>
        <v>0</v>
      </c>
      <c r="G67" s="43">
        <f>F67*G68*'Входные данные'!E31/10000</f>
        <v>0</v>
      </c>
      <c r="H67" s="43">
        <f>G67*H68*'Входные данные'!F31/10000</f>
        <v>0</v>
      </c>
    </row>
    <row r="68" spans="1:11" ht="31.5">
      <c r="A68" s="82"/>
      <c r="B68" s="42" t="s">
        <v>20</v>
      </c>
      <c r="C68" s="46" t="s">
        <v>18</v>
      </c>
      <c r="D68" s="43">
        <v>111.4</v>
      </c>
      <c r="E68" s="43">
        <v>80</v>
      </c>
      <c r="F68" s="43">
        <v>98.1</v>
      </c>
      <c r="G68" s="43">
        <v>103.8</v>
      </c>
      <c r="H68" s="43">
        <v>101.4</v>
      </c>
      <c r="I68" s="13"/>
      <c r="J68" s="13"/>
      <c r="K68" s="13"/>
    </row>
    <row r="69" spans="1:11" ht="31.5">
      <c r="A69" s="82" t="s">
        <v>146</v>
      </c>
      <c r="B69" s="42" t="s">
        <v>147</v>
      </c>
      <c r="C69" s="19" t="s">
        <v>241</v>
      </c>
      <c r="D69" s="43">
        <v>0</v>
      </c>
      <c r="E69" s="43">
        <f>D69*E70*'Входные данные'!C32/10000</f>
        <v>0</v>
      </c>
      <c r="F69" s="43">
        <f>E69*F70*'Входные данные'!D32/10000</f>
        <v>0</v>
      </c>
      <c r="G69" s="43">
        <f>F69*G70*'Входные данные'!E32/10000</f>
        <v>0</v>
      </c>
      <c r="H69" s="43">
        <f>G69*H70*'Входные данные'!F32/10000</f>
        <v>0</v>
      </c>
      <c r="I69" s="13"/>
      <c r="J69" s="13"/>
      <c r="K69" s="13"/>
    </row>
    <row r="70" spans="1:11" ht="31.5">
      <c r="A70" s="82"/>
      <c r="B70" s="42" t="s">
        <v>20</v>
      </c>
      <c r="C70" s="46" t="s">
        <v>18</v>
      </c>
      <c r="D70" s="43">
        <v>95.3</v>
      </c>
      <c r="E70" s="43">
        <v>67</v>
      </c>
      <c r="F70" s="43">
        <v>94.8</v>
      </c>
      <c r="G70" s="43">
        <v>103.2</v>
      </c>
      <c r="H70" s="43">
        <v>102.2</v>
      </c>
      <c r="I70" s="13"/>
      <c r="J70" s="13"/>
      <c r="K70" s="13"/>
    </row>
    <row r="71" spans="1:11" ht="15.75">
      <c r="A71" s="82" t="s">
        <v>148</v>
      </c>
      <c r="B71" s="42" t="s">
        <v>149</v>
      </c>
      <c r="C71" s="19" t="s">
        <v>241</v>
      </c>
      <c r="D71" s="43">
        <v>0</v>
      </c>
      <c r="E71" s="43">
        <f>D71*E72*'Входные данные'!C33/10000</f>
        <v>0</v>
      </c>
      <c r="F71" s="43">
        <f>E71*F72*'Входные данные'!D33/10000</f>
        <v>0</v>
      </c>
      <c r="G71" s="43">
        <f>F71*G72*'Входные данные'!E33/10000</f>
        <v>0</v>
      </c>
      <c r="H71" s="43">
        <f>G71*H72*'Входные данные'!F33/10000</f>
        <v>0</v>
      </c>
      <c r="I71" s="13"/>
      <c r="J71" s="13"/>
      <c r="K71" s="13"/>
    </row>
    <row r="72" spans="1:11" ht="31.5">
      <c r="A72" s="82"/>
      <c r="B72" s="42" t="s">
        <v>20</v>
      </c>
      <c r="C72" s="46" t="s">
        <v>18</v>
      </c>
      <c r="D72" s="43">
        <v>109.8</v>
      </c>
      <c r="E72" s="43">
        <v>80</v>
      </c>
      <c r="F72" s="43">
        <v>100.3</v>
      </c>
      <c r="G72" s="43">
        <v>104.1</v>
      </c>
      <c r="H72" s="43">
        <v>102.9</v>
      </c>
      <c r="I72" s="13"/>
      <c r="J72" s="13"/>
      <c r="K72" s="13"/>
    </row>
    <row r="73" spans="1:11" ht="31.5">
      <c r="A73" s="82" t="s">
        <v>150</v>
      </c>
      <c r="B73" s="42" t="s">
        <v>151</v>
      </c>
      <c r="C73" s="19" t="s">
        <v>241</v>
      </c>
      <c r="D73" s="43">
        <v>0</v>
      </c>
      <c r="E73" s="43">
        <f>D73*E74*'Входные данные'!C34/10000</f>
        <v>0</v>
      </c>
      <c r="F73" s="43">
        <f>E73*F74*'Входные данные'!D34/10000</f>
        <v>0</v>
      </c>
      <c r="G73" s="43">
        <f>F73*G74*'Входные данные'!E34/10000</f>
        <v>0</v>
      </c>
      <c r="H73" s="43">
        <f>G73*H74*'Входные данные'!F34/10000</f>
        <v>0</v>
      </c>
      <c r="I73" s="13"/>
      <c r="J73" s="13"/>
      <c r="K73" s="13"/>
    </row>
    <row r="74" spans="1:256" ht="31.5">
      <c r="A74" s="82"/>
      <c r="B74" s="42" t="s">
        <v>20</v>
      </c>
      <c r="C74" s="46" t="s">
        <v>18</v>
      </c>
      <c r="D74" s="43">
        <v>79</v>
      </c>
      <c r="E74" s="43">
        <v>50</v>
      </c>
      <c r="F74" s="43">
        <v>90</v>
      </c>
      <c r="G74" s="43">
        <v>101</v>
      </c>
      <c r="H74" s="43">
        <v>103.9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31.5">
      <c r="A75" s="82" t="s">
        <v>152</v>
      </c>
      <c r="B75" s="42" t="s">
        <v>153</v>
      </c>
      <c r="C75" s="19" t="s">
        <v>241</v>
      </c>
      <c r="D75" s="43">
        <v>0</v>
      </c>
      <c r="E75" s="43">
        <f>D75*E76*'Входные данные'!C35/10000</f>
        <v>0</v>
      </c>
      <c r="F75" s="43">
        <f>E75*F76*'Входные данные'!D35/10000</f>
        <v>0</v>
      </c>
      <c r="G75" s="43">
        <f>F75*G76*'Входные данные'!E35/10000</f>
        <v>0</v>
      </c>
      <c r="H75" s="43">
        <f>G75*H76*'Входные данные'!F35/10000</f>
        <v>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31.5">
      <c r="A76" s="82"/>
      <c r="B76" s="42" t="s">
        <v>20</v>
      </c>
      <c r="C76" s="46" t="s">
        <v>18</v>
      </c>
      <c r="D76" s="43">
        <v>121.1</v>
      </c>
      <c r="E76" s="43">
        <v>100</v>
      </c>
      <c r="F76" s="43">
        <v>100.6</v>
      </c>
      <c r="G76" s="43">
        <v>101</v>
      </c>
      <c r="H76" s="43">
        <v>103.7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94.5">
      <c r="A77" s="82">
        <v>4</v>
      </c>
      <c r="B77" s="42" t="s">
        <v>196</v>
      </c>
      <c r="C77" s="19" t="s">
        <v>241</v>
      </c>
      <c r="D77" s="43">
        <v>5357.7</v>
      </c>
      <c r="E77" s="43">
        <v>6608.8</v>
      </c>
      <c r="F77" s="43">
        <v>6873.2</v>
      </c>
      <c r="G77" s="43">
        <v>7148.1</v>
      </c>
      <c r="H77" s="43">
        <v>7434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31.5">
      <c r="A78" s="82"/>
      <c r="B78" s="42" t="s">
        <v>20</v>
      </c>
      <c r="C78" s="46" t="s">
        <v>18</v>
      </c>
      <c r="D78" s="43">
        <v>111.3</v>
      </c>
      <c r="E78" s="43">
        <v>123.4</v>
      </c>
      <c r="F78" s="43">
        <v>104</v>
      </c>
      <c r="G78" s="43">
        <v>104</v>
      </c>
      <c r="H78" s="43">
        <v>104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110.25">
      <c r="A79" s="82" t="s">
        <v>79</v>
      </c>
      <c r="B79" s="42" t="s">
        <v>197</v>
      </c>
      <c r="C79" s="19" t="s">
        <v>241</v>
      </c>
      <c r="D79" s="43">
        <v>22.3</v>
      </c>
      <c r="E79" s="43">
        <v>57.6</v>
      </c>
      <c r="F79" s="43">
        <v>59.9</v>
      </c>
      <c r="G79" s="43">
        <v>62.3</v>
      </c>
      <c r="H79" s="43">
        <v>64.8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11" ht="31.5">
      <c r="A80" s="82"/>
      <c r="B80" s="42" t="s">
        <v>20</v>
      </c>
      <c r="C80" s="46" t="s">
        <v>18</v>
      </c>
      <c r="D80" s="43">
        <v>270.9</v>
      </c>
      <c r="E80" s="43">
        <v>258.3</v>
      </c>
      <c r="F80" s="43">
        <v>104</v>
      </c>
      <c r="G80" s="43">
        <v>104</v>
      </c>
      <c r="H80" s="43">
        <v>104</v>
      </c>
      <c r="I80" s="13"/>
      <c r="J80" s="13"/>
      <c r="K80" s="13"/>
    </row>
    <row r="81" spans="1:11" ht="15.75">
      <c r="A81" s="11" t="s">
        <v>15</v>
      </c>
      <c r="B81" s="85" t="s">
        <v>22</v>
      </c>
      <c r="C81" s="85"/>
      <c r="D81" s="85"/>
      <c r="E81" s="85"/>
      <c r="F81" s="85"/>
      <c r="G81" s="85"/>
      <c r="H81" s="85"/>
      <c r="I81" s="13"/>
      <c r="J81" s="13"/>
      <c r="K81" s="13"/>
    </row>
    <row r="82" spans="1:256" ht="15.75">
      <c r="A82" s="82">
        <v>1</v>
      </c>
      <c r="B82" s="35" t="s">
        <v>187</v>
      </c>
      <c r="C82" s="19" t="s">
        <v>241</v>
      </c>
      <c r="D82" s="43">
        <v>1304.2</v>
      </c>
      <c r="E82" s="43">
        <v>1374.7</v>
      </c>
      <c r="F82" s="43">
        <v>1435.2</v>
      </c>
      <c r="G82" s="43">
        <v>1501.2</v>
      </c>
      <c r="H82" s="43">
        <v>1573.3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31.5">
      <c r="A83" s="82"/>
      <c r="B83" s="35" t="s">
        <v>254</v>
      </c>
      <c r="C83" s="46" t="s">
        <v>18</v>
      </c>
      <c r="D83" s="43">
        <v>100.7</v>
      </c>
      <c r="E83" s="43">
        <v>105.4</v>
      </c>
      <c r="F83" s="43">
        <v>104.4</v>
      </c>
      <c r="G83" s="43">
        <v>104.6</v>
      </c>
      <c r="H83" s="43">
        <v>104.8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5.75">
      <c r="A84" s="82" t="s">
        <v>44</v>
      </c>
      <c r="B84" s="35" t="s">
        <v>96</v>
      </c>
      <c r="C84" s="19" t="s">
        <v>241</v>
      </c>
      <c r="D84" s="43">
        <v>328.7</v>
      </c>
      <c r="E84" s="43">
        <v>333.8</v>
      </c>
      <c r="F84" s="43">
        <v>346.8</v>
      </c>
      <c r="G84" s="43">
        <v>361.4</v>
      </c>
      <c r="H84" s="43">
        <v>377.3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31.5">
      <c r="A85" s="82"/>
      <c r="B85" s="35" t="s">
        <v>255</v>
      </c>
      <c r="C85" s="46" t="s">
        <v>18</v>
      </c>
      <c r="D85" s="43">
        <v>102.5</v>
      </c>
      <c r="E85" s="43">
        <v>101.6</v>
      </c>
      <c r="F85" s="43">
        <v>103.9</v>
      </c>
      <c r="G85" s="43">
        <v>104.2</v>
      </c>
      <c r="H85" s="43">
        <v>104.4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8" ht="15.75">
      <c r="A86" s="82" t="s">
        <v>45</v>
      </c>
      <c r="B86" s="35" t="s">
        <v>97</v>
      </c>
      <c r="C86" s="19" t="s">
        <v>241</v>
      </c>
      <c r="D86" s="43">
        <v>975.5</v>
      </c>
      <c r="E86" s="43">
        <v>1040.9</v>
      </c>
      <c r="F86" s="43">
        <v>1091.9</v>
      </c>
      <c r="G86" s="43">
        <v>1146.5</v>
      </c>
      <c r="H86" s="43">
        <v>1206.1</v>
      </c>
    </row>
    <row r="87" spans="1:8" ht="31.5">
      <c r="A87" s="82"/>
      <c r="B87" s="35" t="s">
        <v>256</v>
      </c>
      <c r="C87" s="19" t="s">
        <v>80</v>
      </c>
      <c r="D87" s="43">
        <v>100</v>
      </c>
      <c r="E87" s="43">
        <v>106.7</v>
      </c>
      <c r="F87" s="43">
        <v>104.9</v>
      </c>
      <c r="G87" s="43">
        <v>105</v>
      </c>
      <c r="H87" s="43">
        <v>105.2</v>
      </c>
    </row>
    <row r="88" spans="1:8" ht="15.75">
      <c r="A88" s="11" t="s">
        <v>21</v>
      </c>
      <c r="B88" s="32" t="s">
        <v>30</v>
      </c>
      <c r="C88" s="20"/>
      <c r="D88" s="20"/>
      <c r="E88" s="20"/>
      <c r="F88" s="20"/>
      <c r="G88" s="20"/>
      <c r="H88" s="20"/>
    </row>
    <row r="89" spans="1:8" ht="31.5">
      <c r="A89" s="94">
        <v>1</v>
      </c>
      <c r="B89" s="35" t="s">
        <v>161</v>
      </c>
      <c r="C89" s="19" t="s">
        <v>241</v>
      </c>
      <c r="D89" s="43">
        <v>1333.6</v>
      </c>
      <c r="E89" s="43">
        <v>4030.6</v>
      </c>
      <c r="F89" s="43">
        <v>4276.5</v>
      </c>
      <c r="G89" s="43">
        <v>4456.1</v>
      </c>
      <c r="H89" s="43">
        <v>4638.8</v>
      </c>
    </row>
    <row r="90" spans="1:8" ht="31.5">
      <c r="A90" s="95"/>
      <c r="B90" s="35" t="s">
        <v>20</v>
      </c>
      <c r="C90" s="19" t="s">
        <v>18</v>
      </c>
      <c r="D90" s="43">
        <v>74.4</v>
      </c>
      <c r="E90" s="43">
        <v>302.2</v>
      </c>
      <c r="F90" s="43">
        <v>106.1</v>
      </c>
      <c r="G90" s="43">
        <v>104.2</v>
      </c>
      <c r="H90" s="43">
        <v>104.1</v>
      </c>
    </row>
    <row r="91" spans="1:8" ht="31.5">
      <c r="A91" s="10">
        <v>2</v>
      </c>
      <c r="B91" s="35" t="s">
        <v>82</v>
      </c>
      <c r="C91" s="19" t="s">
        <v>33</v>
      </c>
      <c r="D91" s="43">
        <v>585260</v>
      </c>
      <c r="E91" s="43">
        <v>655545</v>
      </c>
      <c r="F91" s="68">
        <v>549985.2</v>
      </c>
      <c r="G91" s="68">
        <v>584081.2</v>
      </c>
      <c r="H91" s="68">
        <v>601014</v>
      </c>
    </row>
    <row r="92" spans="1:8" ht="31.5">
      <c r="A92" s="10" t="s">
        <v>63</v>
      </c>
      <c r="B92" s="35" t="s">
        <v>239</v>
      </c>
      <c r="C92" s="19" t="s">
        <v>33</v>
      </c>
      <c r="D92" s="43">
        <v>39848</v>
      </c>
      <c r="E92" s="43">
        <v>543002</v>
      </c>
      <c r="F92" s="43">
        <v>455387.7</v>
      </c>
      <c r="G92" s="43">
        <v>483619.2</v>
      </c>
      <c r="H92" s="43">
        <v>497639.6</v>
      </c>
    </row>
    <row r="93" spans="1:8" ht="31.5">
      <c r="A93" s="10">
        <v>3</v>
      </c>
      <c r="B93" s="35" t="s">
        <v>162</v>
      </c>
      <c r="C93" s="19" t="s">
        <v>34</v>
      </c>
      <c r="D93" s="43">
        <v>39.4</v>
      </c>
      <c r="E93" s="72">
        <v>43.25</v>
      </c>
      <c r="F93" s="72">
        <v>47.53</v>
      </c>
      <c r="G93" s="72">
        <v>52.05</v>
      </c>
      <c r="H93" s="72">
        <v>57.04</v>
      </c>
    </row>
    <row r="94" spans="1:8" ht="15.75">
      <c r="A94" s="15" t="s">
        <v>23</v>
      </c>
      <c r="B94" s="44" t="s">
        <v>36</v>
      </c>
      <c r="C94" s="45"/>
      <c r="D94" s="45"/>
      <c r="E94" s="45"/>
      <c r="F94" s="45"/>
      <c r="G94" s="45"/>
      <c r="H94" s="45"/>
    </row>
    <row r="95" spans="1:8" ht="31.5">
      <c r="A95" s="71" t="s">
        <v>154</v>
      </c>
      <c r="B95" s="69" t="s">
        <v>92</v>
      </c>
      <c r="C95" s="46" t="s">
        <v>87</v>
      </c>
      <c r="D95" s="68">
        <v>579.3</v>
      </c>
      <c r="E95" s="68">
        <v>579.3</v>
      </c>
      <c r="F95" s="68">
        <v>579.3</v>
      </c>
      <c r="G95" s="68">
        <v>579.3</v>
      </c>
      <c r="H95" s="68">
        <v>579.3</v>
      </c>
    </row>
    <row r="96" spans="1:8" ht="47.25">
      <c r="A96" s="70" t="s">
        <v>76</v>
      </c>
      <c r="B96" s="69" t="s">
        <v>224</v>
      </c>
      <c r="C96" s="46" t="s">
        <v>87</v>
      </c>
      <c r="D96" s="68">
        <v>396.7</v>
      </c>
      <c r="E96" s="68">
        <v>396.7</v>
      </c>
      <c r="F96" s="68">
        <v>396.7</v>
      </c>
      <c r="G96" s="68">
        <v>396.7</v>
      </c>
      <c r="H96" s="68">
        <v>396.7</v>
      </c>
    </row>
    <row r="97" spans="1:8" ht="63">
      <c r="A97" s="70" t="s">
        <v>77</v>
      </c>
      <c r="B97" s="69" t="s">
        <v>264</v>
      </c>
      <c r="C97" s="46" t="s">
        <v>7</v>
      </c>
      <c r="D97" s="68">
        <f>D96/D95*100</f>
        <v>68.47919903331608</v>
      </c>
      <c r="E97" s="68">
        <f>E96/E95*100</f>
        <v>68.47919903331608</v>
      </c>
      <c r="F97" s="68">
        <f>F96/F95*100</f>
        <v>68.47919903331608</v>
      </c>
      <c r="G97" s="68">
        <f>G96/G95*100</f>
        <v>68.47919903331608</v>
      </c>
      <c r="H97" s="68">
        <f>H96/H95*100</f>
        <v>68.47919903331608</v>
      </c>
    </row>
    <row r="98" spans="1:8" ht="15.75">
      <c r="A98" s="11" t="s">
        <v>24</v>
      </c>
      <c r="B98" s="32" t="s">
        <v>25</v>
      </c>
      <c r="C98" s="20"/>
      <c r="D98" s="20"/>
      <c r="E98" s="20"/>
      <c r="F98" s="20"/>
      <c r="G98" s="20"/>
      <c r="H98" s="20"/>
    </row>
    <row r="99" spans="1:8" ht="15.75">
      <c r="A99" s="92">
        <v>1</v>
      </c>
      <c r="B99" s="81" t="s">
        <v>193</v>
      </c>
      <c r="C99" s="19" t="s">
        <v>241</v>
      </c>
      <c r="D99" s="43">
        <v>16933.6</v>
      </c>
      <c r="E99" s="43">
        <v>20988.2</v>
      </c>
      <c r="F99" s="43">
        <v>23128.9</v>
      </c>
      <c r="G99" s="43">
        <v>24285.3</v>
      </c>
      <c r="H99" s="43">
        <v>25305.3</v>
      </c>
    </row>
    <row r="100" spans="1:8" ht="31.5">
      <c r="A100" s="92"/>
      <c r="B100" s="81"/>
      <c r="C100" s="19" t="s">
        <v>26</v>
      </c>
      <c r="D100" s="43">
        <v>121.9</v>
      </c>
      <c r="E100" s="43">
        <v>123.9</v>
      </c>
      <c r="F100" s="43">
        <v>110.2</v>
      </c>
      <c r="G100" s="43">
        <v>105</v>
      </c>
      <c r="H100" s="43">
        <v>104.2</v>
      </c>
    </row>
    <row r="101" spans="1:8" ht="15.75">
      <c r="A101" s="93" t="s">
        <v>76</v>
      </c>
      <c r="B101" s="80" t="s">
        <v>83</v>
      </c>
      <c r="C101" s="19" t="s">
        <v>241</v>
      </c>
      <c r="D101" s="43">
        <v>283.1</v>
      </c>
      <c r="E101" s="43">
        <v>489.5</v>
      </c>
      <c r="F101" s="43">
        <v>521.3</v>
      </c>
      <c r="G101" s="43">
        <v>543.7</v>
      </c>
      <c r="H101" s="43">
        <v>567.1</v>
      </c>
    </row>
    <row r="102" spans="1:8" ht="31.5">
      <c r="A102" s="93"/>
      <c r="B102" s="80"/>
      <c r="C102" s="46" t="s">
        <v>26</v>
      </c>
      <c r="D102" s="43">
        <v>93.7</v>
      </c>
      <c r="E102" s="43">
        <v>172.9</v>
      </c>
      <c r="F102" s="43">
        <v>106.5</v>
      </c>
      <c r="G102" s="43">
        <v>104.3</v>
      </c>
      <c r="H102" s="43">
        <v>104.3</v>
      </c>
    </row>
    <row r="103" spans="1:8" ht="15.75">
      <c r="A103" s="86" t="s">
        <v>77</v>
      </c>
      <c r="B103" s="88" t="s">
        <v>261</v>
      </c>
      <c r="C103" s="19" t="s">
        <v>241</v>
      </c>
      <c r="D103" s="43">
        <v>444</v>
      </c>
      <c r="E103" s="43">
        <v>469.7</v>
      </c>
      <c r="F103" s="43">
        <v>512</v>
      </c>
      <c r="G103" s="43">
        <v>535.5</v>
      </c>
      <c r="H103" s="43">
        <v>556.9</v>
      </c>
    </row>
    <row r="104" spans="1:8" ht="31.5">
      <c r="A104" s="87"/>
      <c r="B104" s="89"/>
      <c r="C104" s="46" t="s">
        <v>26</v>
      </c>
      <c r="D104" s="43">
        <v>93.3</v>
      </c>
      <c r="E104" s="43">
        <v>105.8</v>
      </c>
      <c r="F104" s="43">
        <v>109</v>
      </c>
      <c r="G104" s="43">
        <v>104.6</v>
      </c>
      <c r="H104" s="43">
        <v>104</v>
      </c>
    </row>
    <row r="105" spans="1:8" ht="15.75">
      <c r="A105" s="11" t="s">
        <v>27</v>
      </c>
      <c r="B105" s="32" t="s">
        <v>248</v>
      </c>
      <c r="C105" s="46"/>
      <c r="D105" s="43"/>
      <c r="E105" s="43"/>
      <c r="F105" s="43"/>
      <c r="G105" s="43"/>
      <c r="H105" s="43"/>
    </row>
    <row r="106" spans="1:8" ht="31.5">
      <c r="A106" s="16" t="s">
        <v>154</v>
      </c>
      <c r="B106" s="35" t="s">
        <v>236</v>
      </c>
      <c r="C106" s="19" t="s">
        <v>237</v>
      </c>
      <c r="D106" s="43">
        <v>4145</v>
      </c>
      <c r="E106" s="43">
        <v>4531</v>
      </c>
      <c r="F106" s="43">
        <v>4848</v>
      </c>
      <c r="G106" s="43">
        <v>5088</v>
      </c>
      <c r="H106" s="43">
        <v>5348</v>
      </c>
    </row>
    <row r="107" spans="1:8" ht="63">
      <c r="A107" s="16" t="s">
        <v>76</v>
      </c>
      <c r="B107" s="35" t="s">
        <v>249</v>
      </c>
      <c r="C107" s="19" t="s">
        <v>240</v>
      </c>
      <c r="D107" s="43">
        <v>15327</v>
      </c>
      <c r="E107" s="43">
        <v>16518</v>
      </c>
      <c r="F107" s="43">
        <v>17709</v>
      </c>
      <c r="G107" s="43">
        <v>18900</v>
      </c>
      <c r="H107" s="43">
        <v>20091</v>
      </c>
    </row>
    <row r="108" spans="1:8" ht="31.5">
      <c r="A108" s="16" t="s">
        <v>77</v>
      </c>
      <c r="B108" s="35" t="s">
        <v>238</v>
      </c>
      <c r="C108" s="19" t="s">
        <v>241</v>
      </c>
      <c r="D108" s="43">
        <v>36175.9</v>
      </c>
      <c r="E108" s="43">
        <v>49773.6</v>
      </c>
      <c r="F108" s="43">
        <v>56572.4</v>
      </c>
      <c r="G108" s="43">
        <v>63371.2</v>
      </c>
      <c r="H108" s="43">
        <v>70170</v>
      </c>
    </row>
    <row r="109" spans="1:8" ht="15.75">
      <c r="A109" s="17" t="s">
        <v>32</v>
      </c>
      <c r="B109" s="44" t="s">
        <v>28</v>
      </c>
      <c r="C109" s="45"/>
      <c r="D109" s="45"/>
      <c r="E109" s="45"/>
      <c r="F109" s="45"/>
      <c r="G109" s="45"/>
      <c r="H109" s="45"/>
    </row>
    <row r="110" spans="1:8" ht="15.75">
      <c r="A110" s="84">
        <v>1</v>
      </c>
      <c r="B110" s="42" t="s">
        <v>258</v>
      </c>
      <c r="C110" s="19" t="s">
        <v>241</v>
      </c>
      <c r="D110" s="43">
        <v>16992.4</v>
      </c>
      <c r="E110" s="43">
        <v>20191.6</v>
      </c>
      <c r="F110" s="43">
        <v>23763.9</v>
      </c>
      <c r="G110" s="43">
        <v>20852.5</v>
      </c>
      <c r="H110" s="43">
        <v>22380.8</v>
      </c>
    </row>
    <row r="111" spans="1:8" ht="31.5">
      <c r="A111" s="84"/>
      <c r="B111" s="42" t="s">
        <v>29</v>
      </c>
      <c r="C111" s="46" t="s">
        <v>18</v>
      </c>
      <c r="D111" s="43">
        <v>99.5</v>
      </c>
      <c r="E111" s="43">
        <v>105.1</v>
      </c>
      <c r="F111" s="43">
        <v>106.8</v>
      </c>
      <c r="G111" s="43">
        <v>105.3</v>
      </c>
      <c r="H111" s="43">
        <v>104.8</v>
      </c>
    </row>
    <row r="112" spans="1:8" ht="31.5">
      <c r="A112" s="14" t="s">
        <v>76</v>
      </c>
      <c r="B112" s="42" t="s">
        <v>177</v>
      </c>
      <c r="C112" s="46"/>
      <c r="D112" s="43"/>
      <c r="E112" s="43"/>
      <c r="F112" s="43"/>
      <c r="G112" s="43"/>
      <c r="H112" s="43"/>
    </row>
    <row r="113" spans="1:8" ht="31.5">
      <c r="A113" s="14" t="s">
        <v>63</v>
      </c>
      <c r="B113" s="42" t="s">
        <v>98</v>
      </c>
      <c r="C113" s="19" t="s">
        <v>241</v>
      </c>
      <c r="D113" s="43">
        <v>226.4</v>
      </c>
      <c r="E113" s="43">
        <v>304.7</v>
      </c>
      <c r="F113" s="43">
        <v>335.6</v>
      </c>
      <c r="G113" s="43">
        <v>366.9</v>
      </c>
      <c r="H113" s="43">
        <v>398</v>
      </c>
    </row>
    <row r="114" spans="1:8" ht="15.75">
      <c r="A114" s="14" t="s">
        <v>64</v>
      </c>
      <c r="B114" s="42" t="s">
        <v>99</v>
      </c>
      <c r="C114" s="19" t="s">
        <v>241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</row>
    <row r="115" spans="1:8" ht="15.75">
      <c r="A115" s="14" t="s">
        <v>65</v>
      </c>
      <c r="B115" s="42" t="s">
        <v>100</v>
      </c>
      <c r="C115" s="19" t="s">
        <v>241</v>
      </c>
      <c r="D115" s="43">
        <v>8157.9</v>
      </c>
      <c r="E115" s="68">
        <v>9691.9</v>
      </c>
      <c r="F115" s="68">
        <v>11406.6</v>
      </c>
      <c r="G115" s="68">
        <v>10009.2</v>
      </c>
      <c r="H115" s="68">
        <v>10742.7</v>
      </c>
    </row>
    <row r="116" spans="1:8" ht="31.5">
      <c r="A116" s="14" t="s">
        <v>66</v>
      </c>
      <c r="B116" s="42" t="s">
        <v>101</v>
      </c>
      <c r="C116" s="19" t="s">
        <v>241</v>
      </c>
      <c r="D116" s="43">
        <v>883.7</v>
      </c>
      <c r="E116" s="68">
        <v>355</v>
      </c>
      <c r="F116" s="68">
        <v>1235.7</v>
      </c>
      <c r="G116" s="68">
        <v>1084.3</v>
      </c>
      <c r="H116" s="68">
        <v>1163.8</v>
      </c>
    </row>
    <row r="117" spans="1:8" ht="47.25">
      <c r="A117" s="14" t="s">
        <v>68</v>
      </c>
      <c r="B117" s="42" t="s">
        <v>102</v>
      </c>
      <c r="C117" s="19" t="s">
        <v>241</v>
      </c>
      <c r="D117" s="43">
        <v>0</v>
      </c>
      <c r="E117" s="68">
        <v>0</v>
      </c>
      <c r="F117" s="68">
        <v>0</v>
      </c>
      <c r="G117" s="68">
        <v>0</v>
      </c>
      <c r="H117" s="68">
        <v>0</v>
      </c>
    </row>
    <row r="118" spans="1:8" ht="15.75">
      <c r="A118" s="14" t="s">
        <v>69</v>
      </c>
      <c r="B118" s="42" t="s">
        <v>103</v>
      </c>
      <c r="C118" s="19" t="s">
        <v>241</v>
      </c>
      <c r="D118" s="43">
        <v>153.4</v>
      </c>
      <c r="E118" s="68">
        <v>876.6</v>
      </c>
      <c r="F118" s="68">
        <v>213.8</v>
      </c>
      <c r="G118" s="68">
        <v>187.6</v>
      </c>
      <c r="H118" s="68">
        <v>201.4</v>
      </c>
    </row>
    <row r="119" spans="1:8" ht="47.25">
      <c r="A119" s="14" t="s">
        <v>70</v>
      </c>
      <c r="B119" s="42" t="s">
        <v>104</v>
      </c>
      <c r="C119" s="19" t="s">
        <v>241</v>
      </c>
      <c r="D119" s="43">
        <v>1913.3</v>
      </c>
      <c r="E119" s="68">
        <v>2281.6</v>
      </c>
      <c r="F119" s="68">
        <v>2685.3</v>
      </c>
      <c r="G119" s="68">
        <v>2356.3</v>
      </c>
      <c r="H119" s="68">
        <v>2529</v>
      </c>
    </row>
    <row r="120" spans="1:8" ht="31.5">
      <c r="A120" s="14" t="s">
        <v>71</v>
      </c>
      <c r="B120" s="42" t="s">
        <v>105</v>
      </c>
      <c r="C120" s="19" t="s">
        <v>241</v>
      </c>
      <c r="D120" s="43">
        <v>0.4</v>
      </c>
      <c r="E120" s="68">
        <v>0.4</v>
      </c>
      <c r="F120" s="68">
        <v>0.5</v>
      </c>
      <c r="G120" s="68">
        <v>0.4</v>
      </c>
      <c r="H120" s="68">
        <v>0.4</v>
      </c>
    </row>
    <row r="121" spans="1:8" ht="15.75">
      <c r="A121" s="14" t="s">
        <v>72</v>
      </c>
      <c r="B121" s="42" t="s">
        <v>106</v>
      </c>
      <c r="C121" s="19" t="s">
        <v>241</v>
      </c>
      <c r="D121" s="43">
        <v>24.1</v>
      </c>
      <c r="E121" s="68">
        <v>20.2</v>
      </c>
      <c r="F121" s="68">
        <v>23.8</v>
      </c>
      <c r="G121" s="68">
        <v>20.8</v>
      </c>
      <c r="H121" s="68">
        <v>22.4</v>
      </c>
    </row>
    <row r="122" spans="1:8" ht="31.5">
      <c r="A122" s="14" t="s">
        <v>73</v>
      </c>
      <c r="B122" s="42" t="s">
        <v>107</v>
      </c>
      <c r="C122" s="19" t="s">
        <v>241</v>
      </c>
      <c r="D122" s="43">
        <v>0</v>
      </c>
      <c r="E122" s="68">
        <v>0</v>
      </c>
      <c r="F122" s="68">
        <v>0</v>
      </c>
      <c r="G122" s="68">
        <v>0</v>
      </c>
      <c r="H122" s="68">
        <v>0</v>
      </c>
    </row>
    <row r="123" spans="1:8" ht="15.75">
      <c r="A123" s="14" t="s">
        <v>178</v>
      </c>
      <c r="B123" s="42" t="s">
        <v>108</v>
      </c>
      <c r="C123" s="19" t="s">
        <v>241</v>
      </c>
      <c r="D123" s="43">
        <v>0</v>
      </c>
      <c r="E123" s="68">
        <v>0</v>
      </c>
      <c r="F123" s="68">
        <v>0</v>
      </c>
      <c r="G123" s="68">
        <v>0</v>
      </c>
      <c r="H123" s="68">
        <v>0</v>
      </c>
    </row>
    <row r="124" spans="1:8" ht="31.5">
      <c r="A124" s="14" t="s">
        <v>179</v>
      </c>
      <c r="B124" s="42" t="s">
        <v>109</v>
      </c>
      <c r="C124" s="19" t="s">
        <v>241</v>
      </c>
      <c r="D124" s="43">
        <v>3560.5</v>
      </c>
      <c r="E124" s="68">
        <v>4218.1</v>
      </c>
      <c r="F124" s="68">
        <v>4987.4</v>
      </c>
      <c r="G124" s="68">
        <v>4303.7</v>
      </c>
      <c r="H124" s="68">
        <v>4615.1</v>
      </c>
    </row>
    <row r="125" spans="1:8" ht="31.5">
      <c r="A125" s="14" t="s">
        <v>180</v>
      </c>
      <c r="B125" s="42" t="s">
        <v>110</v>
      </c>
      <c r="C125" s="19" t="s">
        <v>241</v>
      </c>
      <c r="D125" s="43">
        <v>343</v>
      </c>
      <c r="E125" s="68">
        <v>403.8</v>
      </c>
      <c r="F125" s="68">
        <v>475.2</v>
      </c>
      <c r="G125" s="68">
        <v>417.1</v>
      </c>
      <c r="H125" s="68">
        <v>447.6</v>
      </c>
    </row>
    <row r="126" spans="1:8" ht="31.5">
      <c r="A126" s="14" t="s">
        <v>181</v>
      </c>
      <c r="B126" s="42" t="s">
        <v>111</v>
      </c>
      <c r="C126" s="19" t="s">
        <v>241</v>
      </c>
      <c r="D126" s="43">
        <v>23</v>
      </c>
      <c r="E126" s="68">
        <v>20.2</v>
      </c>
      <c r="F126" s="68">
        <v>23.7</v>
      </c>
      <c r="G126" s="68">
        <v>20.9</v>
      </c>
      <c r="H126" s="68">
        <v>22.4</v>
      </c>
    </row>
    <row r="127" spans="1:8" ht="47.25">
      <c r="A127" s="14" t="s">
        <v>182</v>
      </c>
      <c r="B127" s="42" t="s">
        <v>112</v>
      </c>
      <c r="C127" s="19" t="s">
        <v>241</v>
      </c>
      <c r="D127" s="43">
        <v>1460.3</v>
      </c>
      <c r="E127" s="68">
        <v>1736.5</v>
      </c>
      <c r="F127" s="68">
        <v>2043.6</v>
      </c>
      <c r="G127" s="68">
        <v>1793.3</v>
      </c>
      <c r="H127" s="68">
        <v>1924.7</v>
      </c>
    </row>
    <row r="128" spans="1:8" ht="15.75">
      <c r="A128" s="14" t="s">
        <v>183</v>
      </c>
      <c r="B128" s="42" t="s">
        <v>113</v>
      </c>
      <c r="C128" s="19" t="s">
        <v>241</v>
      </c>
      <c r="D128" s="43">
        <v>62.5</v>
      </c>
      <c r="E128" s="68">
        <v>80.8</v>
      </c>
      <c r="F128" s="68">
        <v>95.1</v>
      </c>
      <c r="G128" s="68">
        <v>83.4</v>
      </c>
      <c r="H128" s="68">
        <v>89.5</v>
      </c>
    </row>
    <row r="129" spans="1:8" ht="31.5">
      <c r="A129" s="14" t="s">
        <v>184</v>
      </c>
      <c r="B129" s="42" t="s">
        <v>114</v>
      </c>
      <c r="C129" s="19" t="s">
        <v>241</v>
      </c>
      <c r="D129" s="43">
        <v>90.4</v>
      </c>
      <c r="E129" s="68">
        <v>100.9</v>
      </c>
      <c r="F129" s="68">
        <v>118.8</v>
      </c>
      <c r="G129" s="68">
        <v>104.3</v>
      </c>
      <c r="H129" s="68">
        <v>111.9</v>
      </c>
    </row>
    <row r="130" spans="1:8" ht="31.5">
      <c r="A130" s="14" t="s">
        <v>185</v>
      </c>
      <c r="B130" s="42" t="s">
        <v>115</v>
      </c>
      <c r="C130" s="19" t="s">
        <v>241</v>
      </c>
      <c r="D130" s="43">
        <v>84</v>
      </c>
      <c r="E130" s="68">
        <v>100.9</v>
      </c>
      <c r="F130" s="68">
        <v>118.8</v>
      </c>
      <c r="G130" s="68">
        <v>104.3</v>
      </c>
      <c r="H130" s="68">
        <v>111.9</v>
      </c>
    </row>
    <row r="131" spans="1:8" ht="15.75">
      <c r="A131" s="14" t="s">
        <v>186</v>
      </c>
      <c r="B131" s="42" t="s">
        <v>116</v>
      </c>
      <c r="C131" s="19" t="s">
        <v>241</v>
      </c>
      <c r="D131" s="43">
        <v>0</v>
      </c>
      <c r="E131" s="68">
        <v>0</v>
      </c>
      <c r="F131" s="68">
        <v>0</v>
      </c>
      <c r="G131" s="68">
        <v>0</v>
      </c>
      <c r="H131" s="68">
        <v>0</v>
      </c>
    </row>
    <row r="132" spans="1:8" ht="31.5">
      <c r="A132" s="73" t="s">
        <v>77</v>
      </c>
      <c r="B132" s="35" t="s">
        <v>160</v>
      </c>
      <c r="C132" s="19" t="s">
        <v>241</v>
      </c>
      <c r="D132" s="43">
        <f>D110</f>
        <v>16992.4</v>
      </c>
      <c r="E132" s="43">
        <v>20191.6</v>
      </c>
      <c r="F132" s="68">
        <v>23763.9</v>
      </c>
      <c r="G132" s="68">
        <v>20852.5</v>
      </c>
      <c r="H132" s="68">
        <v>22380.8</v>
      </c>
    </row>
    <row r="133" spans="1:8" ht="15.75">
      <c r="A133" s="10" t="s">
        <v>49</v>
      </c>
      <c r="B133" s="35" t="s">
        <v>89</v>
      </c>
      <c r="C133" s="19" t="s">
        <v>241</v>
      </c>
      <c r="D133" s="43">
        <v>11041.2</v>
      </c>
      <c r="E133" s="43">
        <v>13124.5</v>
      </c>
      <c r="F133" s="68">
        <v>15446.5</v>
      </c>
      <c r="G133" s="68">
        <v>13554.1</v>
      </c>
      <c r="H133" s="68">
        <v>14547.5</v>
      </c>
    </row>
    <row r="134" spans="1:8" ht="15.75">
      <c r="A134" s="10" t="s">
        <v>50</v>
      </c>
      <c r="B134" s="35" t="s">
        <v>31</v>
      </c>
      <c r="C134" s="19" t="s">
        <v>241</v>
      </c>
      <c r="D134" s="43">
        <f>D132-D133</f>
        <v>5951.200000000001</v>
      </c>
      <c r="E134" s="43">
        <v>7067.1</v>
      </c>
      <c r="F134" s="68">
        <f>F132-F133</f>
        <v>8317.400000000001</v>
      </c>
      <c r="G134" s="68">
        <f>G132-G133</f>
        <v>7298.4</v>
      </c>
      <c r="H134" s="68">
        <f>H132-H133</f>
        <v>7833.299999999999</v>
      </c>
    </row>
    <row r="135" spans="1:8" ht="15.75">
      <c r="A135" s="18" t="s">
        <v>81</v>
      </c>
      <c r="B135" s="35" t="s">
        <v>227</v>
      </c>
      <c r="C135" s="19" t="s">
        <v>241</v>
      </c>
      <c r="D135" s="43">
        <v>1583.8</v>
      </c>
      <c r="E135" s="68">
        <v>1904.6</v>
      </c>
      <c r="F135" s="68">
        <v>2212.4</v>
      </c>
      <c r="G135" s="68">
        <v>1941.4</v>
      </c>
      <c r="H135" s="68">
        <v>2083.6</v>
      </c>
    </row>
    <row r="136" spans="1:8" ht="15.75">
      <c r="A136" s="10" t="s">
        <v>245</v>
      </c>
      <c r="B136" s="35" t="s">
        <v>230</v>
      </c>
      <c r="C136" s="19" t="s">
        <v>241</v>
      </c>
      <c r="D136" s="68">
        <v>832.5</v>
      </c>
      <c r="E136" s="68">
        <v>1001.8</v>
      </c>
      <c r="F136" s="68">
        <v>1163.7</v>
      </c>
      <c r="G136" s="68">
        <v>1021.2</v>
      </c>
      <c r="H136" s="68">
        <v>1095.9</v>
      </c>
    </row>
    <row r="137" spans="1:8" ht="15.75">
      <c r="A137" s="10" t="s">
        <v>246</v>
      </c>
      <c r="B137" s="35" t="s">
        <v>229</v>
      </c>
      <c r="C137" s="19" t="s">
        <v>241</v>
      </c>
      <c r="D137" s="68">
        <v>591.4</v>
      </c>
      <c r="E137" s="68">
        <v>708.6</v>
      </c>
      <c r="F137" s="68">
        <v>825.2</v>
      </c>
      <c r="G137" s="68">
        <v>724.1</v>
      </c>
      <c r="H137" s="68">
        <v>777.2</v>
      </c>
    </row>
    <row r="138" spans="1:8" ht="15.75">
      <c r="A138" s="10" t="s">
        <v>247</v>
      </c>
      <c r="B138" s="35" t="s">
        <v>228</v>
      </c>
      <c r="C138" s="19" t="s">
        <v>241</v>
      </c>
      <c r="D138" s="68">
        <v>159.9</v>
      </c>
      <c r="E138" s="68">
        <v>194.2</v>
      </c>
      <c r="F138" s="68">
        <v>223.5</v>
      </c>
      <c r="G138" s="68">
        <v>196.1</v>
      </c>
      <c r="H138" s="68">
        <v>210.5</v>
      </c>
    </row>
    <row r="139" spans="1:8" ht="15.75">
      <c r="A139" s="10" t="s">
        <v>244</v>
      </c>
      <c r="B139" s="35" t="s">
        <v>231</v>
      </c>
      <c r="C139" s="19" t="s">
        <v>241</v>
      </c>
      <c r="D139" s="43">
        <f>D134-D135</f>
        <v>4367.400000000001</v>
      </c>
      <c r="E139" s="43">
        <f>E134-E135</f>
        <v>5162.5</v>
      </c>
      <c r="F139" s="68">
        <f>F134-F135</f>
        <v>6105.000000000002</v>
      </c>
      <c r="G139" s="68">
        <f>G134-G135</f>
        <v>5357</v>
      </c>
      <c r="H139" s="68">
        <f>H134-H135</f>
        <v>5749.699999999999</v>
      </c>
    </row>
    <row r="140" spans="1:8" ht="31.5">
      <c r="A140" s="21" t="s">
        <v>35</v>
      </c>
      <c r="B140" s="32" t="s">
        <v>250</v>
      </c>
      <c r="C140" s="20"/>
      <c r="D140" s="20"/>
      <c r="E140" s="20"/>
      <c r="F140" s="20"/>
      <c r="G140" s="20"/>
      <c r="H140" s="20"/>
    </row>
    <row r="141" spans="1:8" ht="31.5">
      <c r="A141" s="9">
        <v>1</v>
      </c>
      <c r="B141" s="35" t="s">
        <v>253</v>
      </c>
      <c r="C141" s="19" t="s">
        <v>241</v>
      </c>
      <c r="D141" s="43">
        <v>5650.5</v>
      </c>
      <c r="E141" s="43">
        <v>5016.5</v>
      </c>
      <c r="F141" s="43">
        <v>4550.4</v>
      </c>
      <c r="G141" s="43">
        <v>4172.5</v>
      </c>
      <c r="H141" s="43">
        <v>4084.9</v>
      </c>
    </row>
    <row r="142" spans="1:8" ht="15.75">
      <c r="A142" s="18" t="s">
        <v>44</v>
      </c>
      <c r="B142" s="35" t="s">
        <v>37</v>
      </c>
      <c r="C142" s="19" t="s">
        <v>241</v>
      </c>
      <c r="D142" s="43">
        <v>2502.5</v>
      </c>
      <c r="E142" s="43">
        <v>2543.7</v>
      </c>
      <c r="F142" s="43">
        <v>2407.5</v>
      </c>
      <c r="G142" s="43">
        <v>2444.1</v>
      </c>
      <c r="H142" s="43">
        <v>2478.7</v>
      </c>
    </row>
    <row r="143" spans="1:8" ht="15.75">
      <c r="A143" s="18" t="s">
        <v>91</v>
      </c>
      <c r="B143" s="35" t="s">
        <v>190</v>
      </c>
      <c r="C143" s="19" t="s">
        <v>241</v>
      </c>
      <c r="D143" s="43">
        <v>2097.1</v>
      </c>
      <c r="E143" s="43">
        <v>2145.8</v>
      </c>
      <c r="F143" s="43">
        <v>2040.8</v>
      </c>
      <c r="G143" s="43">
        <v>2100.8</v>
      </c>
      <c r="H143" s="43">
        <v>2135.5</v>
      </c>
    </row>
    <row r="144" spans="1:8" ht="15.75">
      <c r="A144" s="18" t="s">
        <v>67</v>
      </c>
      <c r="B144" s="35" t="s">
        <v>191</v>
      </c>
      <c r="C144" s="19" t="s">
        <v>241</v>
      </c>
      <c r="D144" s="43">
        <v>405.4</v>
      </c>
      <c r="E144" s="43">
        <v>397.9</v>
      </c>
      <c r="F144" s="43">
        <v>366.7</v>
      </c>
      <c r="G144" s="43">
        <v>343.3</v>
      </c>
      <c r="H144" s="43">
        <v>343.2</v>
      </c>
    </row>
    <row r="145" spans="1:8" ht="15.75">
      <c r="A145" s="18" t="s">
        <v>45</v>
      </c>
      <c r="B145" s="35" t="s">
        <v>117</v>
      </c>
      <c r="C145" s="19" t="s">
        <v>241</v>
      </c>
      <c r="D145" s="43">
        <v>3148</v>
      </c>
      <c r="E145" s="43">
        <v>2472.8</v>
      </c>
      <c r="F145" s="43">
        <v>1994.6</v>
      </c>
      <c r="G145" s="43">
        <v>1728.4</v>
      </c>
      <c r="H145" s="43">
        <v>1606.2</v>
      </c>
    </row>
    <row r="146" spans="1:8" ht="31.5">
      <c r="A146" s="10">
        <v>2</v>
      </c>
      <c r="B146" s="35" t="s">
        <v>251</v>
      </c>
      <c r="C146" s="19" t="s">
        <v>241</v>
      </c>
      <c r="D146" s="43">
        <v>5440.4</v>
      </c>
      <c r="E146" s="43">
        <v>5578.7</v>
      </c>
      <c r="F146" s="43">
        <v>4906.8</v>
      </c>
      <c r="G146" s="43">
        <v>4416.6</v>
      </c>
      <c r="H146" s="43">
        <v>4332.8</v>
      </c>
    </row>
    <row r="147" spans="1:8" ht="15.75">
      <c r="A147" s="48" t="s">
        <v>63</v>
      </c>
      <c r="B147" s="3" t="s">
        <v>257</v>
      </c>
      <c r="C147" s="19" t="s">
        <v>241</v>
      </c>
      <c r="D147" s="43">
        <v>4721.2</v>
      </c>
      <c r="E147" s="43">
        <v>4551.5</v>
      </c>
      <c r="F147" s="43">
        <v>3826.5</v>
      </c>
      <c r="G147" s="43">
        <v>3265.5</v>
      </c>
      <c r="H147" s="43">
        <v>1861.4</v>
      </c>
    </row>
    <row r="148" spans="1:8" ht="31.5">
      <c r="A148" s="10">
        <v>3</v>
      </c>
      <c r="B148" s="59" t="s">
        <v>252</v>
      </c>
      <c r="C148" s="19" t="s">
        <v>241</v>
      </c>
      <c r="D148" s="43">
        <f>D141-D146</f>
        <v>210.10000000000036</v>
      </c>
      <c r="E148" s="43">
        <f>E141-E146</f>
        <v>-562.1999999999998</v>
      </c>
      <c r="F148" s="43">
        <v>-356.4</v>
      </c>
      <c r="G148" s="43">
        <f>G141-G146</f>
        <v>-244.10000000000036</v>
      </c>
      <c r="H148" s="43">
        <f>H141-H146</f>
        <v>-247.9000000000001</v>
      </c>
    </row>
    <row r="149" spans="1:8" ht="15.75">
      <c r="A149" s="10" t="s">
        <v>78</v>
      </c>
      <c r="B149" s="35" t="s">
        <v>88</v>
      </c>
      <c r="C149" s="19" t="s">
        <v>241</v>
      </c>
      <c r="D149" s="43">
        <v>4.7</v>
      </c>
      <c r="E149" s="43">
        <v>0</v>
      </c>
      <c r="F149" s="43">
        <v>0</v>
      </c>
      <c r="G149" s="43">
        <v>0</v>
      </c>
      <c r="H149" s="43">
        <v>0</v>
      </c>
    </row>
    <row r="150" spans="1:8" ht="15.75">
      <c r="A150" s="11" t="s">
        <v>243</v>
      </c>
      <c r="B150" s="32" t="s">
        <v>38</v>
      </c>
      <c r="C150" s="20"/>
      <c r="D150" s="20"/>
      <c r="E150" s="20"/>
      <c r="F150" s="20"/>
      <c r="G150" s="20"/>
      <c r="H150" s="20"/>
    </row>
    <row r="151" spans="1:8" ht="31.5">
      <c r="A151" s="10">
        <v>1</v>
      </c>
      <c r="B151" s="35" t="s">
        <v>39</v>
      </c>
      <c r="C151" s="19" t="s">
        <v>9</v>
      </c>
      <c r="D151" s="43">
        <v>46463</v>
      </c>
      <c r="E151" s="43">
        <v>46513</v>
      </c>
      <c r="F151" s="43">
        <v>46563</v>
      </c>
      <c r="G151" s="43">
        <v>46613</v>
      </c>
      <c r="H151" s="43">
        <v>46663</v>
      </c>
    </row>
    <row r="152" spans="1:8" ht="47.25">
      <c r="A152" s="10" t="s">
        <v>76</v>
      </c>
      <c r="B152" s="35" t="s">
        <v>41</v>
      </c>
      <c r="C152" s="19" t="s">
        <v>9</v>
      </c>
      <c r="D152" s="43">
        <v>117</v>
      </c>
      <c r="E152" s="43">
        <v>96</v>
      </c>
      <c r="F152" s="43">
        <v>90</v>
      </c>
      <c r="G152" s="43">
        <v>88</v>
      </c>
      <c r="H152" s="43">
        <v>80</v>
      </c>
    </row>
    <row r="153" spans="1:8" ht="31.5">
      <c r="A153" s="10" t="s">
        <v>77</v>
      </c>
      <c r="B153" s="35" t="s">
        <v>40</v>
      </c>
      <c r="C153" s="19" t="s">
        <v>7</v>
      </c>
      <c r="D153" s="72">
        <v>0.27</v>
      </c>
      <c r="E153" s="43">
        <v>0.2</v>
      </c>
      <c r="F153" s="43">
        <v>0.18</v>
      </c>
      <c r="G153" s="43">
        <v>0.17</v>
      </c>
      <c r="H153" s="43">
        <v>0.16</v>
      </c>
    </row>
    <row r="154" spans="1:8" ht="47.25">
      <c r="A154" s="10" t="s">
        <v>78</v>
      </c>
      <c r="B154" s="35" t="s">
        <v>42</v>
      </c>
      <c r="C154" s="19" t="s">
        <v>43</v>
      </c>
      <c r="D154" s="43">
        <v>1676</v>
      </c>
      <c r="E154" s="43">
        <v>1750</v>
      </c>
      <c r="F154" s="43">
        <v>1800</v>
      </c>
      <c r="G154" s="43">
        <v>1950</v>
      </c>
      <c r="H154" s="43">
        <v>1950</v>
      </c>
    </row>
    <row r="155" spans="1:256" s="13" customFormat="1" ht="31.5">
      <c r="A155" s="9" t="s">
        <v>79</v>
      </c>
      <c r="B155" s="35" t="s">
        <v>118</v>
      </c>
      <c r="C155" s="19" t="s">
        <v>9</v>
      </c>
      <c r="D155" s="43">
        <v>17499</v>
      </c>
      <c r="E155" s="43">
        <v>18695</v>
      </c>
      <c r="F155" s="43">
        <v>18795</v>
      </c>
      <c r="G155" s="43">
        <v>18945</v>
      </c>
      <c r="H155" s="43">
        <v>19045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3" customFormat="1" ht="24" customHeight="1">
      <c r="A156" s="83" t="s">
        <v>84</v>
      </c>
      <c r="B156" s="80" t="s">
        <v>188</v>
      </c>
      <c r="C156" s="19" t="s">
        <v>163</v>
      </c>
      <c r="D156" s="43">
        <v>77646</v>
      </c>
      <c r="E156" s="43">
        <v>78275</v>
      </c>
      <c r="F156" s="43">
        <v>83754</v>
      </c>
      <c r="G156" s="43">
        <v>89333</v>
      </c>
      <c r="H156" s="43">
        <v>95318.3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3" customFormat="1" ht="28.5" customHeight="1">
      <c r="A157" s="83"/>
      <c r="B157" s="80"/>
      <c r="C157" s="19" t="s">
        <v>19</v>
      </c>
      <c r="D157" s="43">
        <v>110.6</v>
      </c>
      <c r="E157" s="43">
        <f>E156/D156*100</f>
        <v>100.810086804214</v>
      </c>
      <c r="F157" s="43">
        <f>F156/E156*100</f>
        <v>106.99968061322261</v>
      </c>
      <c r="G157" s="43">
        <f>G156/F156*100</f>
        <v>106.66117439167084</v>
      </c>
      <c r="H157" s="43">
        <f>H156/G156*100</f>
        <v>106.69998768652123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3" customFormat="1" ht="31.5">
      <c r="A158" s="14" t="s">
        <v>85</v>
      </c>
      <c r="B158" s="42" t="s">
        <v>189</v>
      </c>
      <c r="C158" s="46" t="s">
        <v>241</v>
      </c>
      <c r="D158" s="43">
        <v>16068</v>
      </c>
      <c r="E158" s="43">
        <f>E156*E155*12/1000000</f>
        <v>17560.2135</v>
      </c>
      <c r="F158" s="43">
        <f>F156*F155*12/1000000</f>
        <v>18889.87716</v>
      </c>
      <c r="G158" s="43">
        <f>G156*G155*12/1000000</f>
        <v>20308.96422</v>
      </c>
      <c r="H158" s="43">
        <f>H156*H155*12/1000000</f>
        <v>21784.044282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</sheetData>
  <sheetProtection/>
  <mergeCells count="49">
    <mergeCell ref="A47:A48"/>
    <mergeCell ref="A43:A44"/>
    <mergeCell ref="A49:A50"/>
    <mergeCell ref="A51:A52"/>
    <mergeCell ref="A53:A54"/>
    <mergeCell ref="A1:H1"/>
    <mergeCell ref="A2:H2"/>
    <mergeCell ref="A4:A5"/>
    <mergeCell ref="B4:B5"/>
    <mergeCell ref="F4:H4"/>
    <mergeCell ref="C4:C5"/>
    <mergeCell ref="A65:A66"/>
    <mergeCell ref="A67:A68"/>
    <mergeCell ref="A69:A70"/>
    <mergeCell ref="A99:A100"/>
    <mergeCell ref="A101:A102"/>
    <mergeCell ref="A89:A90"/>
    <mergeCell ref="A77:A78"/>
    <mergeCell ref="A86:A87"/>
    <mergeCell ref="A31:A32"/>
    <mergeCell ref="A33:A34"/>
    <mergeCell ref="A61:A62"/>
    <mergeCell ref="A63:A64"/>
    <mergeCell ref="A22:A23"/>
    <mergeCell ref="A35:A36"/>
    <mergeCell ref="A37:A38"/>
    <mergeCell ref="A55:A56"/>
    <mergeCell ref="A39:A40"/>
    <mergeCell ref="A41:A42"/>
    <mergeCell ref="A24:A25"/>
    <mergeCell ref="A26:A27"/>
    <mergeCell ref="A29:A30"/>
    <mergeCell ref="A57:A58"/>
    <mergeCell ref="A59:A60"/>
    <mergeCell ref="A45:A46"/>
    <mergeCell ref="B156:B157"/>
    <mergeCell ref="B99:B100"/>
    <mergeCell ref="B101:B102"/>
    <mergeCell ref="A71:A72"/>
    <mergeCell ref="A73:A74"/>
    <mergeCell ref="A75:A76"/>
    <mergeCell ref="A79:A80"/>
    <mergeCell ref="A82:A83"/>
    <mergeCell ref="A156:A157"/>
    <mergeCell ref="A84:A85"/>
    <mergeCell ref="A110:A111"/>
    <mergeCell ref="B81:H81"/>
    <mergeCell ref="A103:A104"/>
    <mergeCell ref="B103:B10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rowBreaks count="3" manualBreakCount="3">
    <brk id="38" max="7" man="1"/>
    <brk id="70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view="pageBreakPreview" zoomScale="120" zoomScaleSheetLayoutView="120" zoomScalePageLayoutView="120" workbookViewId="0" topLeftCell="A136">
      <selection activeCell="C15" sqref="C15"/>
    </sheetView>
  </sheetViews>
  <sheetFormatPr defaultColWidth="9.140625" defaultRowHeight="15"/>
  <cols>
    <col min="1" max="1" width="9.00390625" style="24" customWidth="1"/>
    <col min="2" max="2" width="49.57421875" style="36" customWidth="1"/>
    <col min="3" max="3" width="24.8515625" style="38" customWidth="1"/>
    <col min="4" max="4" width="12.57421875" style="38" customWidth="1"/>
    <col min="5" max="5" width="15.00390625" style="38" customWidth="1"/>
    <col min="6" max="6" width="12.8515625" style="38" customWidth="1"/>
    <col min="7" max="7" width="12.421875" style="38" customWidth="1"/>
    <col min="8" max="8" width="14.421875" style="38" customWidth="1"/>
    <col min="9" max="16384" width="9.140625" style="1" customWidth="1"/>
  </cols>
  <sheetData>
    <row r="1" spans="1:8" ht="18.75">
      <c r="A1" s="101" t="s">
        <v>94</v>
      </c>
      <c r="B1" s="101"/>
      <c r="C1" s="101"/>
      <c r="D1" s="101"/>
      <c r="E1" s="101"/>
      <c r="F1" s="101"/>
      <c r="G1" s="101"/>
      <c r="H1" s="101"/>
    </row>
    <row r="2" spans="1:8" ht="42.75" customHeight="1">
      <c r="A2" s="97" t="s">
        <v>262</v>
      </c>
      <c r="B2" s="98"/>
      <c r="C2" s="98"/>
      <c r="D2" s="98"/>
      <c r="E2" s="98"/>
      <c r="F2" s="98"/>
      <c r="G2" s="98"/>
      <c r="H2" s="98"/>
    </row>
    <row r="3" spans="1:8" s="3" customFormat="1" ht="15.75">
      <c r="A3" s="2"/>
      <c r="B3" s="34"/>
      <c r="C3" s="37"/>
      <c r="D3" s="37"/>
      <c r="E3" s="37"/>
      <c r="F3" s="37"/>
      <c r="G3" s="37"/>
      <c r="H3" s="37"/>
    </row>
    <row r="4" spans="1:8" ht="15.75">
      <c r="A4" s="76" t="s">
        <v>0</v>
      </c>
      <c r="B4" s="99" t="s">
        <v>1</v>
      </c>
      <c r="C4" s="76" t="s">
        <v>2</v>
      </c>
      <c r="D4" s="49" t="s">
        <v>3</v>
      </c>
      <c r="E4" s="49" t="s">
        <v>93</v>
      </c>
      <c r="F4" s="76" t="s">
        <v>4</v>
      </c>
      <c r="G4" s="100"/>
      <c r="H4" s="100"/>
    </row>
    <row r="5" spans="1:8" ht="15.75">
      <c r="A5" s="76"/>
      <c r="B5" s="99"/>
      <c r="C5" s="76"/>
      <c r="D5" s="5">
        <v>2021</v>
      </c>
      <c r="E5" s="66">
        <v>2022</v>
      </c>
      <c r="F5" s="5">
        <v>2023</v>
      </c>
      <c r="G5" s="5">
        <v>2024</v>
      </c>
      <c r="H5" s="5">
        <v>2025</v>
      </c>
    </row>
    <row r="6" spans="1:8" ht="15.75">
      <c r="A6" s="6" t="s">
        <v>5</v>
      </c>
      <c r="B6" s="51" t="s">
        <v>6</v>
      </c>
      <c r="C6" s="7"/>
      <c r="D6" s="7"/>
      <c r="E6" s="7"/>
      <c r="F6" s="7"/>
      <c r="G6" s="7"/>
      <c r="H6" s="7"/>
    </row>
    <row r="7" spans="1:8" ht="15.75">
      <c r="A7" s="52">
        <v>1</v>
      </c>
      <c r="B7" s="55" t="s">
        <v>235</v>
      </c>
      <c r="C7" s="19" t="s">
        <v>9</v>
      </c>
      <c r="D7" s="43"/>
      <c r="E7" s="43">
        <f>D7+D14-D15+D16</f>
        <v>0</v>
      </c>
      <c r="F7" s="43">
        <f>E7+E14-E15+E16</f>
        <v>0</v>
      </c>
      <c r="G7" s="43">
        <f>F7+F14-F15+F16</f>
        <v>0</v>
      </c>
      <c r="H7" s="43">
        <f>G7+G14-G15+G16</f>
        <v>0</v>
      </c>
    </row>
    <row r="8" spans="1:8" ht="15.75">
      <c r="A8" s="52" t="s">
        <v>44</v>
      </c>
      <c r="B8" s="55" t="s">
        <v>225</v>
      </c>
      <c r="C8" s="19" t="s">
        <v>9</v>
      </c>
      <c r="D8" s="43"/>
      <c r="E8" s="43"/>
      <c r="F8" s="43"/>
      <c r="G8" s="43"/>
      <c r="H8" s="43"/>
    </row>
    <row r="9" spans="1:8" ht="15.75">
      <c r="A9" s="52" t="s">
        <v>45</v>
      </c>
      <c r="B9" s="55" t="s">
        <v>226</v>
      </c>
      <c r="C9" s="19" t="s">
        <v>9</v>
      </c>
      <c r="D9" s="43"/>
      <c r="E9" s="43">
        <f>E7-E8</f>
        <v>0</v>
      </c>
      <c r="F9" s="43">
        <f>F7-F8</f>
        <v>0</v>
      </c>
      <c r="G9" s="43">
        <f>G7-G8</f>
        <v>0</v>
      </c>
      <c r="H9" s="43">
        <f>H7-H8</f>
        <v>0</v>
      </c>
    </row>
    <row r="10" spans="1:8" ht="31.5">
      <c r="A10" s="52" t="s">
        <v>76</v>
      </c>
      <c r="B10" s="55" t="s">
        <v>234</v>
      </c>
      <c r="C10" s="19" t="s">
        <v>9</v>
      </c>
      <c r="D10" s="43"/>
      <c r="E10" s="43"/>
      <c r="F10" s="43"/>
      <c r="G10" s="43"/>
      <c r="H10" s="43"/>
    </row>
    <row r="11" spans="1:8" ht="31.5">
      <c r="A11" s="52" t="s">
        <v>77</v>
      </c>
      <c r="B11" s="55" t="s">
        <v>232</v>
      </c>
      <c r="C11" s="19" t="s">
        <v>9</v>
      </c>
      <c r="D11" s="43"/>
      <c r="E11" s="43"/>
      <c r="F11" s="43"/>
      <c r="G11" s="43"/>
      <c r="H11" s="43"/>
    </row>
    <row r="12" spans="1:8" ht="31.5">
      <c r="A12" s="52" t="s">
        <v>78</v>
      </c>
      <c r="B12" s="55" t="s">
        <v>233</v>
      </c>
      <c r="C12" s="19" t="s">
        <v>9</v>
      </c>
      <c r="D12" s="43"/>
      <c r="E12" s="43">
        <f>E7-E11-E10</f>
        <v>0</v>
      </c>
      <c r="F12" s="43">
        <f>F7-F11-F10</f>
        <v>0</v>
      </c>
      <c r="G12" s="43">
        <f>G7-G11-G10</f>
        <v>0</v>
      </c>
      <c r="H12" s="43">
        <f>H7-H11-H10</f>
        <v>0</v>
      </c>
    </row>
    <row r="13" spans="1:8" ht="15.75">
      <c r="A13" s="56" t="s">
        <v>79</v>
      </c>
      <c r="B13" s="55" t="s">
        <v>95</v>
      </c>
      <c r="C13" s="19" t="s">
        <v>9</v>
      </c>
      <c r="D13" s="43">
        <f>(D7+E7)/2</f>
        <v>0</v>
      </c>
      <c r="E13" s="43">
        <f>(E7+F7)/2</f>
        <v>0</v>
      </c>
      <c r="F13" s="43">
        <f>(F7+G7)/2</f>
        <v>0</v>
      </c>
      <c r="G13" s="43">
        <f>(G7+H7)/2</f>
        <v>0</v>
      </c>
      <c r="H13" s="43">
        <f>(H7+(H7+H14-H15+H16))/2</f>
        <v>0</v>
      </c>
    </row>
    <row r="14" spans="1:8" ht="31.5">
      <c r="A14" s="50" t="s">
        <v>84</v>
      </c>
      <c r="B14" s="55" t="s">
        <v>74</v>
      </c>
      <c r="C14" s="19" t="s">
        <v>9</v>
      </c>
      <c r="D14" s="43"/>
      <c r="E14" s="43"/>
      <c r="F14" s="43"/>
      <c r="G14" s="43"/>
      <c r="H14" s="43"/>
    </row>
    <row r="15" spans="1:8" ht="15.75">
      <c r="A15" s="50" t="s">
        <v>85</v>
      </c>
      <c r="B15" s="55" t="s">
        <v>75</v>
      </c>
      <c r="C15" s="19" t="s">
        <v>9</v>
      </c>
      <c r="D15" s="43"/>
      <c r="E15" s="43"/>
      <c r="F15" s="43"/>
      <c r="G15" s="43"/>
      <c r="H15" s="43"/>
    </row>
    <row r="16" spans="1:8" ht="15.75">
      <c r="A16" s="50" t="s">
        <v>86</v>
      </c>
      <c r="B16" s="55" t="s">
        <v>90</v>
      </c>
      <c r="C16" s="19" t="s">
        <v>9</v>
      </c>
      <c r="D16" s="43"/>
      <c r="E16" s="43"/>
      <c r="F16" s="43"/>
      <c r="G16" s="43"/>
      <c r="H16" s="43"/>
    </row>
    <row r="17" spans="1:8" ht="31.5">
      <c r="A17" s="50" t="s">
        <v>155</v>
      </c>
      <c r="B17" s="55" t="s">
        <v>10</v>
      </c>
      <c r="C17" s="19" t="s">
        <v>242</v>
      </c>
      <c r="D17" s="43" t="e">
        <f>D14/D13*1000</f>
        <v>#DIV/0!</v>
      </c>
      <c r="E17" s="43" t="e">
        <f>E14/E13*1000</f>
        <v>#DIV/0!</v>
      </c>
      <c r="F17" s="43" t="e">
        <f>F14/F13*1000</f>
        <v>#DIV/0!</v>
      </c>
      <c r="G17" s="43" t="e">
        <f>G14/G13*1000</f>
        <v>#DIV/0!</v>
      </c>
      <c r="H17" s="43" t="e">
        <f>H14/H13*1000</f>
        <v>#DIV/0!</v>
      </c>
    </row>
    <row r="18" spans="1:8" ht="31.5">
      <c r="A18" s="50" t="s">
        <v>156</v>
      </c>
      <c r="B18" s="55" t="s">
        <v>11</v>
      </c>
      <c r="C18" s="19" t="s">
        <v>242</v>
      </c>
      <c r="D18" s="43" t="e">
        <f>D15/D13*1000</f>
        <v>#DIV/0!</v>
      </c>
      <c r="E18" s="43" t="e">
        <f>E15/E13*1000</f>
        <v>#DIV/0!</v>
      </c>
      <c r="F18" s="43" t="e">
        <f>F15/F13*1000</f>
        <v>#DIV/0!</v>
      </c>
      <c r="G18" s="43" t="e">
        <f>G15/G13*1000</f>
        <v>#DIV/0!</v>
      </c>
      <c r="H18" s="43" t="e">
        <f>H15/H13*1000</f>
        <v>#DIV/0!</v>
      </c>
    </row>
    <row r="19" spans="1:8" ht="31.5">
      <c r="A19" s="50" t="s">
        <v>157</v>
      </c>
      <c r="B19" s="55" t="s">
        <v>12</v>
      </c>
      <c r="C19" s="19" t="s">
        <v>242</v>
      </c>
      <c r="D19" s="43" t="e">
        <f>D17-D18</f>
        <v>#DIV/0!</v>
      </c>
      <c r="E19" s="43" t="e">
        <f>E17-E18</f>
        <v>#DIV/0!</v>
      </c>
      <c r="F19" s="43" t="e">
        <f>F17-F18</f>
        <v>#DIV/0!</v>
      </c>
      <c r="G19" s="43" t="e">
        <f>G17-G18</f>
        <v>#DIV/0!</v>
      </c>
      <c r="H19" s="43" t="e">
        <f>H17-H18</f>
        <v>#DIV/0!</v>
      </c>
    </row>
    <row r="20" spans="1:8" ht="31.5">
      <c r="A20" s="50" t="s">
        <v>158</v>
      </c>
      <c r="B20" s="55" t="s">
        <v>13</v>
      </c>
      <c r="C20" s="19" t="s">
        <v>242</v>
      </c>
      <c r="D20" s="43" t="e">
        <f>D16/D13*1000</f>
        <v>#DIV/0!</v>
      </c>
      <c r="E20" s="43" t="e">
        <f>E16/E13*1000</f>
        <v>#DIV/0!</v>
      </c>
      <c r="F20" s="43" t="e">
        <f>F16/F13*1000</f>
        <v>#DIV/0!</v>
      </c>
      <c r="G20" s="43" t="e">
        <f>G16/G13*1000</f>
        <v>#DIV/0!</v>
      </c>
      <c r="H20" s="43" t="e">
        <f>H16/H13*1000</f>
        <v>#DIV/0!</v>
      </c>
    </row>
    <row r="21" spans="1:8" ht="15.75">
      <c r="A21" s="15" t="s">
        <v>14</v>
      </c>
      <c r="B21" s="44" t="s">
        <v>16</v>
      </c>
      <c r="C21" s="45"/>
      <c r="D21" s="45"/>
      <c r="E21" s="45"/>
      <c r="F21" s="45"/>
      <c r="G21" s="45"/>
      <c r="H21" s="45"/>
    </row>
    <row r="22" spans="1:8" ht="38.25" customHeight="1">
      <c r="A22" s="90">
        <v>1</v>
      </c>
      <c r="B22" s="88" t="s">
        <v>119</v>
      </c>
      <c r="C22" s="19" t="s">
        <v>241</v>
      </c>
      <c r="D22" s="43">
        <f>D24+D26+D77+D79</f>
        <v>0</v>
      </c>
      <c r="E22" s="43">
        <f>E24+E26+E77+E79</f>
        <v>0</v>
      </c>
      <c r="F22" s="43">
        <f>F24+F26+F77+F79</f>
        <v>0</v>
      </c>
      <c r="G22" s="43">
        <f>G24+G26+G77+G79</f>
        <v>0</v>
      </c>
      <c r="H22" s="43">
        <f>H24+H26+H77+H79</f>
        <v>0</v>
      </c>
    </row>
    <row r="23" spans="1:8" ht="31.5">
      <c r="A23" s="90"/>
      <c r="B23" s="89"/>
      <c r="C23" s="46" t="s">
        <v>259</v>
      </c>
      <c r="D23" s="43"/>
      <c r="E23" s="60" t="e">
        <f>E22/D22*100</f>
        <v>#DIV/0!</v>
      </c>
      <c r="F23" s="60" t="e">
        <f>F22/E22*100</f>
        <v>#DIV/0!</v>
      </c>
      <c r="G23" s="60" t="e">
        <f>G22/F22*100</f>
        <v>#DIV/0!</v>
      </c>
      <c r="H23" s="60" t="e">
        <f>H22/G22*100</f>
        <v>#DIV/0!</v>
      </c>
    </row>
    <row r="24" spans="1:8" ht="47.25" customHeight="1">
      <c r="A24" s="90" t="s">
        <v>76</v>
      </c>
      <c r="B24" s="88" t="s">
        <v>194</v>
      </c>
      <c r="C24" s="19" t="s">
        <v>241</v>
      </c>
      <c r="D24" s="43"/>
      <c r="E24" s="43"/>
      <c r="F24" s="43"/>
      <c r="G24" s="43"/>
      <c r="H24" s="43"/>
    </row>
    <row r="25" spans="1:8" ht="31.5">
      <c r="A25" s="90"/>
      <c r="B25" s="89"/>
      <c r="C25" s="46" t="s">
        <v>259</v>
      </c>
      <c r="D25" s="43"/>
      <c r="E25" s="60" t="e">
        <f>E24/D24*100</f>
        <v>#DIV/0!</v>
      </c>
      <c r="F25" s="60" t="e">
        <f>F24/E24*100</f>
        <v>#DIV/0!</v>
      </c>
      <c r="G25" s="60" t="e">
        <f>G24/F24*100</f>
        <v>#DIV/0!</v>
      </c>
      <c r="H25" s="60" t="e">
        <f>H24/G24*100</f>
        <v>#DIV/0!</v>
      </c>
    </row>
    <row r="26" spans="1:8" ht="56.25" customHeight="1">
      <c r="A26" s="91">
        <v>3</v>
      </c>
      <c r="B26" s="88" t="s">
        <v>195</v>
      </c>
      <c r="C26" s="19" t="s">
        <v>241</v>
      </c>
      <c r="D26" s="43">
        <f>D29+D35+D37+D39+D41+D43+D45+D47+D49+D51+D53+D55+D57+D59+D31+D33+D61+D63+D65+D67+D69+D71+D73+D75</f>
        <v>0</v>
      </c>
      <c r="E26" s="43">
        <f>E29+E35+E37+E39+E41+E43+E45+E47+E49+E51+E53+E55+E57+E59+E31+E33+E61+E63+E65+E67+E69+E71+E73+E75</f>
        <v>0</v>
      </c>
      <c r="F26" s="43">
        <f>F29+F35+F37+F39+F41+F43+F45+F47+F49+F51+F53+F55+F57+F59+F31+F33+F61+F63+F65+F67+F69+F71+F73+F75</f>
        <v>0</v>
      </c>
      <c r="G26" s="43">
        <f>G29+G35+G37+G39+G41+G43+G45+G47+G49+G51+G53+G55+G57+G59+G31+G33+G61+G63+G65+G67+G69+G71+G73+G75</f>
        <v>0</v>
      </c>
      <c r="H26" s="43">
        <f>H29+H35+H37+H39+H41+H43+H45+H47+H49+H51+H53+H55+H57+H59+H31+H33+H61+H63+H65+H67+H69+H71+H73+H75</f>
        <v>0</v>
      </c>
    </row>
    <row r="27" spans="1:8" ht="31.5">
      <c r="A27" s="91"/>
      <c r="B27" s="89"/>
      <c r="C27" s="46" t="s">
        <v>259</v>
      </c>
      <c r="D27" s="43"/>
      <c r="E27" s="60" t="e">
        <f>E26/D26*100</f>
        <v>#DIV/0!</v>
      </c>
      <c r="F27" s="60" t="e">
        <f>F26/E26*100</f>
        <v>#DIV/0!</v>
      </c>
      <c r="G27" s="60" t="e">
        <f>G26/F26*100</f>
        <v>#DIV/0!</v>
      </c>
      <c r="H27" s="60" t="e">
        <f>H26/G26*100</f>
        <v>#DIV/0!</v>
      </c>
    </row>
    <row r="28" spans="1:8" ht="31.5">
      <c r="A28" s="62"/>
      <c r="B28" s="61" t="s">
        <v>260</v>
      </c>
      <c r="C28" s="46"/>
      <c r="D28" s="47"/>
      <c r="E28" s="47"/>
      <c r="F28" s="47"/>
      <c r="G28" s="47"/>
      <c r="H28" s="47"/>
    </row>
    <row r="29" spans="1:8" ht="18" customHeight="1">
      <c r="A29" s="82" t="s">
        <v>49</v>
      </c>
      <c r="B29" s="88" t="s">
        <v>120</v>
      </c>
      <c r="C29" s="19" t="s">
        <v>241</v>
      </c>
      <c r="D29" s="43"/>
      <c r="E29" s="43"/>
      <c r="F29" s="43"/>
      <c r="G29" s="43"/>
      <c r="H29" s="43"/>
    </row>
    <row r="30" spans="1:8" ht="31.5">
      <c r="A30" s="82"/>
      <c r="B30" s="89"/>
      <c r="C30" s="46" t="s">
        <v>259</v>
      </c>
      <c r="D30" s="43"/>
      <c r="E30" s="60" t="e">
        <f>E29/D29*100</f>
        <v>#DIV/0!</v>
      </c>
      <c r="F30" s="60" t="e">
        <f>F29/E29*100</f>
        <v>#DIV/0!</v>
      </c>
      <c r="G30" s="60" t="e">
        <f>G29/F29*100</f>
        <v>#DIV/0!</v>
      </c>
      <c r="H30" s="60" t="e">
        <f>H29/G29*100</f>
        <v>#DIV/0!</v>
      </c>
    </row>
    <row r="31" spans="1:8" ht="15.75">
      <c r="A31" s="82" t="s">
        <v>50</v>
      </c>
      <c r="B31" s="88" t="s">
        <v>121</v>
      </c>
      <c r="C31" s="19" t="s">
        <v>241</v>
      </c>
      <c r="D31" s="43"/>
      <c r="E31" s="43"/>
      <c r="F31" s="43"/>
      <c r="G31" s="43"/>
      <c r="H31" s="43"/>
    </row>
    <row r="32" spans="1:8" ht="31.5">
      <c r="A32" s="82"/>
      <c r="B32" s="89"/>
      <c r="C32" s="46" t="s">
        <v>259</v>
      </c>
      <c r="D32" s="43"/>
      <c r="E32" s="60" t="e">
        <f>E31/D31*100</f>
        <v>#DIV/0!</v>
      </c>
      <c r="F32" s="60" t="e">
        <f>F31/E31*100</f>
        <v>#DIV/0!</v>
      </c>
      <c r="G32" s="60" t="e">
        <f>G31/F31*100</f>
        <v>#DIV/0!</v>
      </c>
      <c r="H32" s="60" t="e">
        <f>H31/G31*100</f>
        <v>#DIV/0!</v>
      </c>
    </row>
    <row r="33" spans="1:8" ht="16.5" customHeight="1">
      <c r="A33" s="82" t="s">
        <v>51</v>
      </c>
      <c r="B33" s="88" t="s">
        <v>122</v>
      </c>
      <c r="C33" s="19" t="s">
        <v>241</v>
      </c>
      <c r="D33" s="43"/>
      <c r="E33" s="43"/>
      <c r="F33" s="43"/>
      <c r="G33" s="43"/>
      <c r="H33" s="43"/>
    </row>
    <row r="34" spans="1:8" ht="31.5">
      <c r="A34" s="82"/>
      <c r="B34" s="89"/>
      <c r="C34" s="46" t="s">
        <v>259</v>
      </c>
      <c r="D34" s="43"/>
      <c r="E34" s="60" t="e">
        <f>E33/D33*100</f>
        <v>#DIV/0!</v>
      </c>
      <c r="F34" s="60" t="e">
        <f>F33/E33*100</f>
        <v>#DIV/0!</v>
      </c>
      <c r="G34" s="60" t="e">
        <f>G33/F33*100</f>
        <v>#DIV/0!</v>
      </c>
      <c r="H34" s="60" t="e">
        <f>H33/G33*100</f>
        <v>#DIV/0!</v>
      </c>
    </row>
    <row r="35" spans="1:8" ht="17.25" customHeight="1">
      <c r="A35" s="82" t="s">
        <v>52</v>
      </c>
      <c r="B35" s="88" t="s">
        <v>123</v>
      </c>
      <c r="C35" s="19" t="s">
        <v>241</v>
      </c>
      <c r="D35" s="43"/>
      <c r="E35" s="43"/>
      <c r="F35" s="43"/>
      <c r="G35" s="43"/>
      <c r="H35" s="43"/>
    </row>
    <row r="36" spans="1:8" ht="31.5">
      <c r="A36" s="82"/>
      <c r="B36" s="89"/>
      <c r="C36" s="46" t="s">
        <v>259</v>
      </c>
      <c r="D36" s="43"/>
      <c r="E36" s="60" t="e">
        <f>E35/D35*100</f>
        <v>#DIV/0!</v>
      </c>
      <c r="F36" s="60" t="e">
        <f>F35/E35*100</f>
        <v>#DIV/0!</v>
      </c>
      <c r="G36" s="60" t="e">
        <f>G35/F35*100</f>
        <v>#DIV/0!</v>
      </c>
      <c r="H36" s="60" t="e">
        <f>H35/G35*100</f>
        <v>#DIV/0!</v>
      </c>
    </row>
    <row r="37" spans="1:8" ht="15.75">
      <c r="A37" s="82" t="s">
        <v>53</v>
      </c>
      <c r="B37" s="88" t="s">
        <v>124</v>
      </c>
      <c r="C37" s="19" t="s">
        <v>241</v>
      </c>
      <c r="D37" s="43"/>
      <c r="E37" s="43"/>
      <c r="F37" s="43"/>
      <c r="G37" s="43"/>
      <c r="H37" s="43"/>
    </row>
    <row r="38" spans="1:8" ht="31.5">
      <c r="A38" s="82"/>
      <c r="B38" s="89"/>
      <c r="C38" s="46" t="s">
        <v>259</v>
      </c>
      <c r="D38" s="43"/>
      <c r="E38" s="60" t="e">
        <f>E37/D37*100</f>
        <v>#DIV/0!</v>
      </c>
      <c r="F38" s="60" t="e">
        <f>F37/E37*100</f>
        <v>#DIV/0!</v>
      </c>
      <c r="G38" s="60" t="e">
        <f>G37/F37*100</f>
        <v>#DIV/0!</v>
      </c>
      <c r="H38" s="60" t="e">
        <f>H37/G37*100</f>
        <v>#DIV/0!</v>
      </c>
    </row>
    <row r="39" spans="1:8" ht="15" customHeight="1">
      <c r="A39" s="82" t="s">
        <v>54</v>
      </c>
      <c r="B39" s="88" t="s">
        <v>125</v>
      </c>
      <c r="C39" s="19" t="s">
        <v>241</v>
      </c>
      <c r="D39" s="43"/>
      <c r="E39" s="43"/>
      <c r="F39" s="43"/>
      <c r="G39" s="43"/>
      <c r="H39" s="43"/>
    </row>
    <row r="40" spans="1:8" ht="31.5">
      <c r="A40" s="82"/>
      <c r="B40" s="89"/>
      <c r="C40" s="46" t="s">
        <v>259</v>
      </c>
      <c r="D40" s="43"/>
      <c r="E40" s="60" t="e">
        <f>E39/D39*100</f>
        <v>#DIV/0!</v>
      </c>
      <c r="F40" s="60" t="e">
        <f>F39/E39*100</f>
        <v>#DIV/0!</v>
      </c>
      <c r="G40" s="60" t="e">
        <f>G39/F39*100</f>
        <v>#DIV/0!</v>
      </c>
      <c r="H40" s="60" t="e">
        <f>H39/G39*100</f>
        <v>#DIV/0!</v>
      </c>
    </row>
    <row r="41" spans="1:8" ht="35.25" customHeight="1">
      <c r="A41" s="82" t="s">
        <v>55</v>
      </c>
      <c r="B41" s="88" t="s">
        <v>126</v>
      </c>
      <c r="C41" s="19" t="s">
        <v>241</v>
      </c>
      <c r="D41" s="43"/>
      <c r="E41" s="43"/>
      <c r="F41" s="43"/>
      <c r="G41" s="43"/>
      <c r="H41" s="43"/>
    </row>
    <row r="42" spans="1:8" ht="31.5">
      <c r="A42" s="82"/>
      <c r="B42" s="89"/>
      <c r="C42" s="46" t="s">
        <v>259</v>
      </c>
      <c r="D42" s="43"/>
      <c r="E42" s="60" t="e">
        <f>E41/D41*100</f>
        <v>#DIV/0!</v>
      </c>
      <c r="F42" s="60" t="e">
        <f>F41/E41*100</f>
        <v>#DIV/0!</v>
      </c>
      <c r="G42" s="60" t="e">
        <f>G41/F41*100</f>
        <v>#DIV/0!</v>
      </c>
      <c r="H42" s="60" t="e">
        <f>H41/G41*100</f>
        <v>#DIV/0!</v>
      </c>
    </row>
    <row r="43" spans="1:8" ht="18.75" customHeight="1">
      <c r="A43" s="82" t="s">
        <v>56</v>
      </c>
      <c r="B43" s="88" t="s">
        <v>127</v>
      </c>
      <c r="C43" s="19" t="s">
        <v>241</v>
      </c>
      <c r="D43" s="43"/>
      <c r="E43" s="43"/>
      <c r="F43" s="43"/>
      <c r="G43" s="43"/>
      <c r="H43" s="43"/>
    </row>
    <row r="44" spans="1:8" ht="31.5">
      <c r="A44" s="82"/>
      <c r="B44" s="89"/>
      <c r="C44" s="46" t="s">
        <v>259</v>
      </c>
      <c r="D44" s="43"/>
      <c r="E44" s="60" t="e">
        <f>E43/D43*100</f>
        <v>#DIV/0!</v>
      </c>
      <c r="F44" s="60" t="e">
        <f>F43/E43*100</f>
        <v>#DIV/0!</v>
      </c>
      <c r="G44" s="60" t="e">
        <f>G43/F43*100</f>
        <v>#DIV/0!</v>
      </c>
      <c r="H44" s="60" t="e">
        <f>H43/G43*100</f>
        <v>#DIV/0!</v>
      </c>
    </row>
    <row r="45" spans="1:8" ht="20.25" customHeight="1">
      <c r="A45" s="82" t="s">
        <v>57</v>
      </c>
      <c r="B45" s="88" t="s">
        <v>128</v>
      </c>
      <c r="C45" s="19" t="s">
        <v>241</v>
      </c>
      <c r="D45" s="43"/>
      <c r="E45" s="43"/>
      <c r="F45" s="43"/>
      <c r="G45" s="43"/>
      <c r="H45" s="43"/>
    </row>
    <row r="46" spans="1:8" ht="31.5">
      <c r="A46" s="82"/>
      <c r="B46" s="89"/>
      <c r="C46" s="46" t="s">
        <v>259</v>
      </c>
      <c r="D46" s="43"/>
      <c r="E46" s="60" t="e">
        <f>E45/D45*100</f>
        <v>#DIV/0!</v>
      </c>
      <c r="F46" s="60" t="e">
        <f>F45/E45*100</f>
        <v>#DIV/0!</v>
      </c>
      <c r="G46" s="60" t="e">
        <f>G45/F45*100</f>
        <v>#DIV/0!</v>
      </c>
      <c r="H46" s="60" t="e">
        <f>H45/G45*100</f>
        <v>#DIV/0!</v>
      </c>
    </row>
    <row r="47" spans="1:8" ht="16.5" customHeight="1">
      <c r="A47" s="82" t="s">
        <v>58</v>
      </c>
      <c r="B47" s="88" t="s">
        <v>129</v>
      </c>
      <c r="C47" s="19" t="s">
        <v>241</v>
      </c>
      <c r="D47" s="43"/>
      <c r="E47" s="43"/>
      <c r="F47" s="43"/>
      <c r="G47" s="43"/>
      <c r="H47" s="43"/>
    </row>
    <row r="48" spans="1:8" ht="31.5">
      <c r="A48" s="82"/>
      <c r="B48" s="89"/>
      <c r="C48" s="46" t="s">
        <v>259</v>
      </c>
      <c r="D48" s="43"/>
      <c r="E48" s="60" t="e">
        <f>E47/D47*100</f>
        <v>#DIV/0!</v>
      </c>
      <c r="F48" s="60" t="e">
        <f>F47/E47*100</f>
        <v>#DIV/0!</v>
      </c>
      <c r="G48" s="60" t="e">
        <f>G47/F47*100</f>
        <v>#DIV/0!</v>
      </c>
      <c r="H48" s="60" t="e">
        <f>H47/G47*100</f>
        <v>#DIV/0!</v>
      </c>
    </row>
    <row r="49" spans="1:8" ht="18" customHeight="1">
      <c r="A49" s="82" t="s">
        <v>59</v>
      </c>
      <c r="B49" s="88" t="s">
        <v>130</v>
      </c>
      <c r="C49" s="19" t="s">
        <v>241</v>
      </c>
      <c r="D49" s="43"/>
      <c r="E49" s="43"/>
      <c r="F49" s="43"/>
      <c r="G49" s="43"/>
      <c r="H49" s="43"/>
    </row>
    <row r="50" spans="1:8" ht="31.5">
      <c r="A50" s="82"/>
      <c r="B50" s="89"/>
      <c r="C50" s="46" t="s">
        <v>259</v>
      </c>
      <c r="D50" s="43"/>
      <c r="E50" s="60" t="e">
        <f>E49/D49*100</f>
        <v>#DIV/0!</v>
      </c>
      <c r="F50" s="60" t="e">
        <f>F49/E49*100</f>
        <v>#DIV/0!</v>
      </c>
      <c r="G50" s="60" t="e">
        <f>G49/F49*100</f>
        <v>#DIV/0!</v>
      </c>
      <c r="H50" s="60" t="e">
        <f>H49/G49*100</f>
        <v>#DIV/0!</v>
      </c>
    </row>
    <row r="51" spans="1:8" ht="18.75" customHeight="1">
      <c r="A51" s="82" t="s">
        <v>60</v>
      </c>
      <c r="B51" s="88" t="s">
        <v>131</v>
      </c>
      <c r="C51" s="19" t="s">
        <v>241</v>
      </c>
      <c r="D51" s="43"/>
      <c r="E51" s="43"/>
      <c r="F51" s="43"/>
      <c r="G51" s="43"/>
      <c r="H51" s="43"/>
    </row>
    <row r="52" spans="1:8" ht="31.5">
      <c r="A52" s="82"/>
      <c r="B52" s="89"/>
      <c r="C52" s="46" t="s">
        <v>259</v>
      </c>
      <c r="D52" s="43"/>
      <c r="E52" s="60" t="e">
        <f>E51/D51*100</f>
        <v>#DIV/0!</v>
      </c>
      <c r="F52" s="60" t="e">
        <f>F51/E51*100</f>
        <v>#DIV/0!</v>
      </c>
      <c r="G52" s="60" t="e">
        <f>G51/F51*100</f>
        <v>#DIV/0!</v>
      </c>
      <c r="H52" s="60" t="e">
        <f>H51/G51*100</f>
        <v>#DIV/0!</v>
      </c>
    </row>
    <row r="53" spans="1:8" ht="17.25" customHeight="1">
      <c r="A53" s="82" t="s">
        <v>61</v>
      </c>
      <c r="B53" s="88" t="s">
        <v>132</v>
      </c>
      <c r="C53" s="19" t="s">
        <v>241</v>
      </c>
      <c r="D53" s="43"/>
      <c r="E53" s="43"/>
      <c r="F53" s="43"/>
      <c r="G53" s="43"/>
      <c r="H53" s="43"/>
    </row>
    <row r="54" spans="1:8" ht="31.5">
      <c r="A54" s="82"/>
      <c r="B54" s="89"/>
      <c r="C54" s="46" t="s">
        <v>259</v>
      </c>
      <c r="D54" s="43"/>
      <c r="E54" s="60" t="e">
        <f>E53/D53*100</f>
        <v>#DIV/0!</v>
      </c>
      <c r="F54" s="60" t="e">
        <f>F53/E53*100</f>
        <v>#DIV/0!</v>
      </c>
      <c r="G54" s="60" t="e">
        <f>G53/F53*100</f>
        <v>#DIV/0!</v>
      </c>
      <c r="H54" s="60" t="e">
        <f>H53/G53*100</f>
        <v>#DIV/0!</v>
      </c>
    </row>
    <row r="55" spans="1:8" ht="15.75" customHeight="1">
      <c r="A55" s="82" t="s">
        <v>62</v>
      </c>
      <c r="B55" s="88" t="s">
        <v>133</v>
      </c>
      <c r="C55" s="19" t="s">
        <v>241</v>
      </c>
      <c r="D55" s="43"/>
      <c r="E55" s="43"/>
      <c r="F55" s="43"/>
      <c r="G55" s="43"/>
      <c r="H55" s="43"/>
    </row>
    <row r="56" spans="1:8" ht="31.5">
      <c r="A56" s="82"/>
      <c r="B56" s="89"/>
      <c r="C56" s="46" t="s">
        <v>259</v>
      </c>
      <c r="D56" s="43"/>
      <c r="E56" s="60" t="e">
        <f>E55/D55*100</f>
        <v>#DIV/0!</v>
      </c>
      <c r="F56" s="60" t="e">
        <f>F55/E55*100</f>
        <v>#DIV/0!</v>
      </c>
      <c r="G56" s="60" t="e">
        <f>G55/F55*100</f>
        <v>#DIV/0!</v>
      </c>
      <c r="H56" s="60" t="e">
        <f>H55/G55*100</f>
        <v>#DIV/0!</v>
      </c>
    </row>
    <row r="57" spans="1:8" ht="16.5" customHeight="1">
      <c r="A57" s="82" t="s">
        <v>135</v>
      </c>
      <c r="B57" s="88" t="s">
        <v>134</v>
      </c>
      <c r="C57" s="19" t="s">
        <v>241</v>
      </c>
      <c r="D57" s="43"/>
      <c r="E57" s="43"/>
      <c r="F57" s="43"/>
      <c r="G57" s="43"/>
      <c r="H57" s="43"/>
    </row>
    <row r="58" spans="1:8" ht="31.5">
      <c r="A58" s="82"/>
      <c r="B58" s="89"/>
      <c r="C58" s="46" t="s">
        <v>259</v>
      </c>
      <c r="D58" s="43"/>
      <c r="E58" s="60" t="e">
        <f>E57/D57*100</f>
        <v>#DIV/0!</v>
      </c>
      <c r="F58" s="60" t="e">
        <f>F57/E57*100</f>
        <v>#DIV/0!</v>
      </c>
      <c r="G58" s="60" t="e">
        <f>G57/F57*100</f>
        <v>#DIV/0!</v>
      </c>
      <c r="H58" s="60" t="e">
        <f>H57/G57*100</f>
        <v>#DIV/0!</v>
      </c>
    </row>
    <row r="59" spans="1:8" ht="17.25" customHeight="1">
      <c r="A59" s="82" t="s">
        <v>137</v>
      </c>
      <c r="B59" s="88" t="s">
        <v>136</v>
      </c>
      <c r="C59" s="19" t="s">
        <v>241</v>
      </c>
      <c r="D59" s="43"/>
      <c r="E59" s="43"/>
      <c r="F59" s="43"/>
      <c r="G59" s="43"/>
      <c r="H59" s="43"/>
    </row>
    <row r="60" spans="1:8" ht="31.5">
      <c r="A60" s="82"/>
      <c r="B60" s="89"/>
      <c r="C60" s="46" t="s">
        <v>259</v>
      </c>
      <c r="D60" s="43"/>
      <c r="E60" s="60" t="e">
        <f>E59/D59*100</f>
        <v>#DIV/0!</v>
      </c>
      <c r="F60" s="60" t="e">
        <f>F59/E59*100</f>
        <v>#DIV/0!</v>
      </c>
      <c r="G60" s="60" t="e">
        <f>G59/F59*100</f>
        <v>#DIV/0!</v>
      </c>
      <c r="H60" s="60" t="e">
        <f>H59/G59*100</f>
        <v>#DIV/0!</v>
      </c>
    </row>
    <row r="61" spans="1:8" ht="15" customHeight="1">
      <c r="A61" s="82" t="s">
        <v>138</v>
      </c>
      <c r="B61" s="88" t="s">
        <v>139</v>
      </c>
      <c r="C61" s="19" t="s">
        <v>241</v>
      </c>
      <c r="D61" s="43"/>
      <c r="E61" s="43"/>
      <c r="F61" s="43"/>
      <c r="G61" s="43"/>
      <c r="H61" s="43"/>
    </row>
    <row r="62" spans="1:8" ht="31.5">
      <c r="A62" s="82"/>
      <c r="B62" s="89"/>
      <c r="C62" s="46" t="s">
        <v>259</v>
      </c>
      <c r="D62" s="43"/>
      <c r="E62" s="60" t="e">
        <f>E61/D61*100</f>
        <v>#DIV/0!</v>
      </c>
      <c r="F62" s="60" t="e">
        <f>F61/E61*100</f>
        <v>#DIV/0!</v>
      </c>
      <c r="G62" s="60" t="e">
        <f>G61/F61*100</f>
        <v>#DIV/0!</v>
      </c>
      <c r="H62" s="60" t="e">
        <f>H61/G61*100</f>
        <v>#DIV/0!</v>
      </c>
    </row>
    <row r="63" spans="1:8" ht="15.75" customHeight="1">
      <c r="A63" s="82" t="s">
        <v>140</v>
      </c>
      <c r="B63" s="88" t="s">
        <v>141</v>
      </c>
      <c r="C63" s="19" t="s">
        <v>241</v>
      </c>
      <c r="D63" s="43"/>
      <c r="E63" s="43"/>
      <c r="F63" s="43"/>
      <c r="G63" s="43"/>
      <c r="H63" s="43"/>
    </row>
    <row r="64" spans="1:8" ht="31.5">
      <c r="A64" s="82"/>
      <c r="B64" s="89"/>
      <c r="C64" s="46" t="s">
        <v>259</v>
      </c>
      <c r="D64" s="43"/>
      <c r="E64" s="60" t="e">
        <f>E63/D63*100</f>
        <v>#DIV/0!</v>
      </c>
      <c r="F64" s="60" t="e">
        <f>F63/E63*100</f>
        <v>#DIV/0!</v>
      </c>
      <c r="G64" s="60" t="e">
        <f>G63/F63*100</f>
        <v>#DIV/0!</v>
      </c>
      <c r="H64" s="60" t="e">
        <f>H63/G63*100</f>
        <v>#DIV/0!</v>
      </c>
    </row>
    <row r="65" spans="1:8" ht="23.25" customHeight="1">
      <c r="A65" s="82" t="s">
        <v>142</v>
      </c>
      <c r="B65" s="88" t="s">
        <v>143</v>
      </c>
      <c r="C65" s="19" t="s">
        <v>241</v>
      </c>
      <c r="D65" s="43"/>
      <c r="E65" s="43"/>
      <c r="F65" s="43"/>
      <c r="G65" s="43"/>
      <c r="H65" s="43"/>
    </row>
    <row r="66" spans="1:8" ht="31.5">
      <c r="A66" s="82"/>
      <c r="B66" s="89"/>
      <c r="C66" s="46" t="s">
        <v>259</v>
      </c>
      <c r="D66" s="43"/>
      <c r="E66" s="60" t="e">
        <f>E65/D65*100</f>
        <v>#DIV/0!</v>
      </c>
      <c r="F66" s="60" t="e">
        <f>F65/E65*100</f>
        <v>#DIV/0!</v>
      </c>
      <c r="G66" s="60" t="e">
        <f>G65/F65*100</f>
        <v>#DIV/0!</v>
      </c>
      <c r="H66" s="60" t="e">
        <f>H65/G65*100</f>
        <v>#DIV/0!</v>
      </c>
    </row>
    <row r="67" spans="1:8" ht="14.25" customHeight="1">
      <c r="A67" s="82" t="s">
        <v>144</v>
      </c>
      <c r="B67" s="88" t="s">
        <v>145</v>
      </c>
      <c r="C67" s="19" t="s">
        <v>241</v>
      </c>
      <c r="D67" s="43"/>
      <c r="E67" s="43"/>
      <c r="F67" s="43"/>
      <c r="G67" s="43"/>
      <c r="H67" s="43"/>
    </row>
    <row r="68" spans="1:11" ht="31.5">
      <c r="A68" s="82"/>
      <c r="B68" s="89"/>
      <c r="C68" s="46" t="s">
        <v>259</v>
      </c>
      <c r="D68" s="43"/>
      <c r="E68" s="60" t="e">
        <f>E67/D67*100</f>
        <v>#DIV/0!</v>
      </c>
      <c r="F68" s="60" t="e">
        <f>F67/E67*100</f>
        <v>#DIV/0!</v>
      </c>
      <c r="G68" s="60" t="e">
        <f>G67/F67*100</f>
        <v>#DIV/0!</v>
      </c>
      <c r="H68" s="60" t="e">
        <f>H67/G67*100</f>
        <v>#DIV/0!</v>
      </c>
      <c r="I68" s="13"/>
      <c r="J68" s="13"/>
      <c r="K68" s="13"/>
    </row>
    <row r="69" spans="1:11" ht="15.75" customHeight="1">
      <c r="A69" s="82" t="s">
        <v>146</v>
      </c>
      <c r="B69" s="88" t="s">
        <v>147</v>
      </c>
      <c r="C69" s="19" t="s">
        <v>241</v>
      </c>
      <c r="D69" s="43"/>
      <c r="E69" s="43"/>
      <c r="F69" s="43"/>
      <c r="G69" s="43"/>
      <c r="H69" s="43"/>
      <c r="I69" s="13"/>
      <c r="J69" s="13"/>
      <c r="K69" s="13"/>
    </row>
    <row r="70" spans="1:11" ht="31.5">
      <c r="A70" s="82"/>
      <c r="B70" s="89"/>
      <c r="C70" s="46" t="s">
        <v>259</v>
      </c>
      <c r="D70" s="43"/>
      <c r="E70" s="60" t="e">
        <f>E69/D69*100</f>
        <v>#DIV/0!</v>
      </c>
      <c r="F70" s="60" t="e">
        <f>F69/E69*100</f>
        <v>#DIV/0!</v>
      </c>
      <c r="G70" s="60" t="e">
        <f>G69/F69*100</f>
        <v>#DIV/0!</v>
      </c>
      <c r="H70" s="60" t="e">
        <f>H69/G69*100</f>
        <v>#DIV/0!</v>
      </c>
      <c r="I70" s="13"/>
      <c r="J70" s="13"/>
      <c r="K70" s="13"/>
    </row>
    <row r="71" spans="1:11" ht="15.75">
      <c r="A71" s="82" t="s">
        <v>148</v>
      </c>
      <c r="B71" s="88" t="s">
        <v>149</v>
      </c>
      <c r="C71" s="19" t="s">
        <v>241</v>
      </c>
      <c r="D71" s="43"/>
      <c r="E71" s="43"/>
      <c r="F71" s="43"/>
      <c r="G71" s="43"/>
      <c r="H71" s="43"/>
      <c r="I71" s="13"/>
      <c r="J71" s="13"/>
      <c r="K71" s="13"/>
    </row>
    <row r="72" spans="1:11" ht="31.5">
      <c r="A72" s="82"/>
      <c r="B72" s="89"/>
      <c r="C72" s="46" t="s">
        <v>259</v>
      </c>
      <c r="D72" s="43"/>
      <c r="E72" s="60" t="e">
        <f>E71/D71*100</f>
        <v>#DIV/0!</v>
      </c>
      <c r="F72" s="60" t="e">
        <f>F71/E71*100</f>
        <v>#DIV/0!</v>
      </c>
      <c r="G72" s="60" t="e">
        <f>G71/F71*100</f>
        <v>#DIV/0!</v>
      </c>
      <c r="H72" s="60" t="e">
        <f>H71/G71*100</f>
        <v>#DIV/0!</v>
      </c>
      <c r="I72" s="13"/>
      <c r="J72" s="13"/>
      <c r="K72" s="13"/>
    </row>
    <row r="73" spans="1:11" ht="14.25" customHeight="1">
      <c r="A73" s="82" t="s">
        <v>150</v>
      </c>
      <c r="B73" s="88" t="s">
        <v>151</v>
      </c>
      <c r="C73" s="19" t="s">
        <v>241</v>
      </c>
      <c r="D73" s="43"/>
      <c r="E73" s="43"/>
      <c r="F73" s="43"/>
      <c r="G73" s="43"/>
      <c r="H73" s="43"/>
      <c r="I73" s="13"/>
      <c r="J73" s="13"/>
      <c r="K73" s="13"/>
    </row>
    <row r="74" spans="1:256" ht="31.5">
      <c r="A74" s="82"/>
      <c r="B74" s="89"/>
      <c r="C74" s="46" t="s">
        <v>259</v>
      </c>
      <c r="D74" s="43"/>
      <c r="E74" s="60" t="e">
        <f>E73/D73*100</f>
        <v>#DIV/0!</v>
      </c>
      <c r="F74" s="60" t="e">
        <f>F73/E73*100</f>
        <v>#DIV/0!</v>
      </c>
      <c r="G74" s="60" t="e">
        <f>G73/F73*100</f>
        <v>#DIV/0!</v>
      </c>
      <c r="H74" s="60" t="e">
        <f>H73/G73*100</f>
        <v>#DIV/0!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14.25" customHeight="1">
      <c r="A75" s="82" t="s">
        <v>152</v>
      </c>
      <c r="B75" s="88" t="s">
        <v>153</v>
      </c>
      <c r="C75" s="19" t="s">
        <v>241</v>
      </c>
      <c r="D75" s="43"/>
      <c r="E75" s="43"/>
      <c r="F75" s="43"/>
      <c r="G75" s="43"/>
      <c r="H75" s="4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31.5">
      <c r="A76" s="82"/>
      <c r="B76" s="89"/>
      <c r="C76" s="46" t="s">
        <v>259</v>
      </c>
      <c r="D76" s="43"/>
      <c r="E76" s="60" t="e">
        <f>E75/D75*100</f>
        <v>#DIV/0!</v>
      </c>
      <c r="F76" s="60" t="e">
        <f>F75/E75*100</f>
        <v>#DIV/0!</v>
      </c>
      <c r="G76" s="60" t="e">
        <f>G75/F75*100</f>
        <v>#DIV/0!</v>
      </c>
      <c r="H76" s="60" t="e">
        <f>H75/G75*100</f>
        <v>#DIV/0!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64.5" customHeight="1">
      <c r="A77" s="82">
        <v>4</v>
      </c>
      <c r="B77" s="88" t="s">
        <v>196</v>
      </c>
      <c r="C77" s="19" t="s">
        <v>241</v>
      </c>
      <c r="D77" s="43"/>
      <c r="E77" s="43"/>
      <c r="F77" s="43"/>
      <c r="G77" s="43"/>
      <c r="H77" s="4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31.5">
      <c r="A78" s="82"/>
      <c r="B78" s="89"/>
      <c r="C78" s="46" t="s">
        <v>259</v>
      </c>
      <c r="D78" s="43"/>
      <c r="E78" s="60" t="e">
        <f>E77/D77*100</f>
        <v>#DIV/0!</v>
      </c>
      <c r="F78" s="60" t="e">
        <f>F77/E77*100</f>
        <v>#DIV/0!</v>
      </c>
      <c r="G78" s="60" t="e">
        <f>G77/F77*100</f>
        <v>#DIV/0!</v>
      </c>
      <c r="H78" s="60" t="e">
        <f>H77/G77*100</f>
        <v>#DIV/0!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81" customHeight="1">
      <c r="A79" s="82" t="s">
        <v>79</v>
      </c>
      <c r="B79" s="88" t="s">
        <v>197</v>
      </c>
      <c r="C79" s="19" t="s">
        <v>241</v>
      </c>
      <c r="D79" s="43"/>
      <c r="E79" s="43"/>
      <c r="F79" s="43"/>
      <c r="G79" s="43"/>
      <c r="H79" s="4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11" ht="31.5">
      <c r="A80" s="82"/>
      <c r="B80" s="89"/>
      <c r="C80" s="46" t="s">
        <v>259</v>
      </c>
      <c r="D80" s="43"/>
      <c r="E80" s="60" t="e">
        <f>E79/D79*100</f>
        <v>#DIV/0!</v>
      </c>
      <c r="F80" s="60" t="e">
        <f>F79/E79*100</f>
        <v>#DIV/0!</v>
      </c>
      <c r="G80" s="60" t="e">
        <f>G79/F79*100</f>
        <v>#DIV/0!</v>
      </c>
      <c r="H80" s="60" t="e">
        <f>H79/G79*100</f>
        <v>#DIV/0!</v>
      </c>
      <c r="I80" s="13"/>
      <c r="J80" s="13"/>
      <c r="K80" s="13"/>
    </row>
    <row r="81" spans="1:11" ht="15.75">
      <c r="A81" s="11" t="s">
        <v>15</v>
      </c>
      <c r="B81" s="85" t="s">
        <v>22</v>
      </c>
      <c r="C81" s="85"/>
      <c r="D81" s="85"/>
      <c r="E81" s="85"/>
      <c r="F81" s="85"/>
      <c r="G81" s="85"/>
      <c r="H81" s="85"/>
      <c r="I81" s="13"/>
      <c r="J81" s="13"/>
      <c r="K81" s="13"/>
    </row>
    <row r="82" spans="1:256" ht="15.75">
      <c r="A82" s="82">
        <v>1</v>
      </c>
      <c r="B82" s="102" t="s">
        <v>187</v>
      </c>
      <c r="C82" s="19" t="s">
        <v>241</v>
      </c>
      <c r="D82" s="43">
        <f>D84+D86</f>
        <v>0</v>
      </c>
      <c r="E82" s="43">
        <f>E84+E86</f>
        <v>0</v>
      </c>
      <c r="F82" s="43">
        <f>F84+F86</f>
        <v>0</v>
      </c>
      <c r="G82" s="43">
        <f>G84+G86</f>
        <v>0</v>
      </c>
      <c r="H82" s="43">
        <f>H84+H86</f>
        <v>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31.5">
      <c r="A83" s="82"/>
      <c r="B83" s="103"/>
      <c r="C83" s="46" t="s">
        <v>259</v>
      </c>
      <c r="D83" s="43"/>
      <c r="E83" s="60" t="e">
        <f>E82/D82*100</f>
        <v>#DIV/0!</v>
      </c>
      <c r="F83" s="60" t="e">
        <f>F82/E82*100</f>
        <v>#DIV/0!</v>
      </c>
      <c r="G83" s="60" t="e">
        <f>G82/F82*100</f>
        <v>#DIV/0!</v>
      </c>
      <c r="H83" s="60" t="e">
        <f>H82/G82*100</f>
        <v>#DIV/0!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15.75">
      <c r="A84" s="82" t="s">
        <v>44</v>
      </c>
      <c r="B84" s="102" t="s">
        <v>96</v>
      </c>
      <c r="C84" s="19" t="s">
        <v>241</v>
      </c>
      <c r="D84" s="43"/>
      <c r="E84" s="43"/>
      <c r="F84" s="43"/>
      <c r="G84" s="43"/>
      <c r="H84" s="4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31.5">
      <c r="A85" s="82"/>
      <c r="B85" s="103"/>
      <c r="C85" s="46" t="s">
        <v>259</v>
      </c>
      <c r="D85" s="43"/>
      <c r="E85" s="60" t="e">
        <f>E84/D84*100</f>
        <v>#DIV/0!</v>
      </c>
      <c r="F85" s="60" t="e">
        <f>F84/E84*100</f>
        <v>#DIV/0!</v>
      </c>
      <c r="G85" s="60" t="e">
        <f>G84/F84*100</f>
        <v>#DIV/0!</v>
      </c>
      <c r="H85" s="60" t="e">
        <f>H84/G84*100</f>
        <v>#DIV/0!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8" ht="15.75">
      <c r="A86" s="82" t="s">
        <v>45</v>
      </c>
      <c r="B86" s="102" t="s">
        <v>97</v>
      </c>
      <c r="C86" s="19" t="s">
        <v>241</v>
      </c>
      <c r="D86" s="43"/>
      <c r="E86" s="43"/>
      <c r="F86" s="43"/>
      <c r="G86" s="43"/>
      <c r="H86" s="43"/>
    </row>
    <row r="87" spans="1:8" ht="31.5">
      <c r="A87" s="82"/>
      <c r="B87" s="103"/>
      <c r="C87" s="46" t="s">
        <v>259</v>
      </c>
      <c r="D87" s="43"/>
      <c r="E87" s="60" t="e">
        <f>E86/D86*100</f>
        <v>#DIV/0!</v>
      </c>
      <c r="F87" s="60" t="e">
        <f>F86/E86*100</f>
        <v>#DIV/0!</v>
      </c>
      <c r="G87" s="60" t="e">
        <f>G86/F86*100</f>
        <v>#DIV/0!</v>
      </c>
      <c r="H87" s="60" t="e">
        <f>H86/G86*100</f>
        <v>#DIV/0!</v>
      </c>
    </row>
    <row r="88" spans="1:8" ht="15.75">
      <c r="A88" s="11" t="s">
        <v>21</v>
      </c>
      <c r="B88" s="58" t="s">
        <v>30</v>
      </c>
      <c r="C88" s="20"/>
      <c r="D88" s="20"/>
      <c r="E88" s="20"/>
      <c r="F88" s="20"/>
      <c r="G88" s="20"/>
      <c r="H88" s="20"/>
    </row>
    <row r="89" spans="1:8" ht="21.75" customHeight="1">
      <c r="A89" s="94">
        <v>1</v>
      </c>
      <c r="B89" s="102" t="s">
        <v>161</v>
      </c>
      <c r="C89" s="19" t="s">
        <v>241</v>
      </c>
      <c r="D89" s="43"/>
      <c r="E89" s="43"/>
      <c r="F89" s="43"/>
      <c r="G89" s="43"/>
      <c r="H89" s="43"/>
    </row>
    <row r="90" spans="1:8" ht="31.5">
      <c r="A90" s="95"/>
      <c r="B90" s="103"/>
      <c r="C90" s="46" t="s">
        <v>259</v>
      </c>
      <c r="D90" s="43"/>
      <c r="E90" s="60" t="e">
        <f>E89/D89*100</f>
        <v>#DIV/0!</v>
      </c>
      <c r="F90" s="60" t="e">
        <f>F89/E89*100</f>
        <v>#DIV/0!</v>
      </c>
      <c r="G90" s="60" t="e">
        <f>G89/F89*100</f>
        <v>#DIV/0!</v>
      </c>
      <c r="H90" s="60" t="e">
        <f>H89/G89*100</f>
        <v>#DIV/0!</v>
      </c>
    </row>
    <row r="91" spans="1:8" ht="31.5">
      <c r="A91" s="50">
        <v>2</v>
      </c>
      <c r="B91" s="55" t="s">
        <v>82</v>
      </c>
      <c r="C91" s="19" t="s">
        <v>33</v>
      </c>
      <c r="D91" s="43"/>
      <c r="E91" s="43"/>
      <c r="F91" s="43"/>
      <c r="G91" s="43"/>
      <c r="H91" s="43"/>
    </row>
    <row r="92" spans="1:8" ht="31.5">
      <c r="A92" s="50" t="s">
        <v>63</v>
      </c>
      <c r="B92" s="55" t="s">
        <v>239</v>
      </c>
      <c r="C92" s="19" t="s">
        <v>33</v>
      </c>
      <c r="D92" s="43"/>
      <c r="E92" s="43"/>
      <c r="F92" s="43"/>
      <c r="G92" s="43"/>
      <c r="H92" s="43"/>
    </row>
    <row r="93" spans="1:8" ht="31.5">
      <c r="A93" s="50">
        <v>3</v>
      </c>
      <c r="B93" s="55" t="s">
        <v>162</v>
      </c>
      <c r="C93" s="19" t="s">
        <v>34</v>
      </c>
      <c r="D93" s="43"/>
      <c r="E93" s="43"/>
      <c r="F93" s="43"/>
      <c r="G93" s="43"/>
      <c r="H93" s="43"/>
    </row>
    <row r="94" spans="1:8" ht="15.75">
      <c r="A94" s="11" t="s">
        <v>23</v>
      </c>
      <c r="B94" s="58" t="s">
        <v>36</v>
      </c>
      <c r="C94" s="20"/>
      <c r="D94" s="20"/>
      <c r="E94" s="20"/>
      <c r="F94" s="20"/>
      <c r="G94" s="20"/>
      <c r="H94" s="20"/>
    </row>
    <row r="95" spans="1:8" ht="31.5">
      <c r="A95" s="50" t="s">
        <v>154</v>
      </c>
      <c r="B95" s="55" t="s">
        <v>92</v>
      </c>
      <c r="C95" s="19" t="s">
        <v>87</v>
      </c>
      <c r="D95" s="43"/>
      <c r="E95" s="43"/>
      <c r="F95" s="43"/>
      <c r="G95" s="43"/>
      <c r="H95" s="43"/>
    </row>
    <row r="96" spans="1:8" ht="47.25">
      <c r="A96" s="56" t="s">
        <v>76</v>
      </c>
      <c r="B96" s="55" t="s">
        <v>224</v>
      </c>
      <c r="C96" s="19" t="s">
        <v>87</v>
      </c>
      <c r="D96" s="43"/>
      <c r="E96" s="43"/>
      <c r="F96" s="43"/>
      <c r="G96" s="43"/>
      <c r="H96" s="43"/>
    </row>
    <row r="97" spans="1:8" ht="63">
      <c r="A97" s="56" t="s">
        <v>77</v>
      </c>
      <c r="B97" s="55" t="s">
        <v>198</v>
      </c>
      <c r="C97" s="19" t="s">
        <v>7</v>
      </c>
      <c r="D97" s="43" t="e">
        <f>D96/D95*100</f>
        <v>#DIV/0!</v>
      </c>
      <c r="E97" s="43" t="e">
        <f>E96/E95*100</f>
        <v>#DIV/0!</v>
      </c>
      <c r="F97" s="43" t="e">
        <f>F96/F95*100</f>
        <v>#DIV/0!</v>
      </c>
      <c r="G97" s="43" t="e">
        <f>G96/G95*100</f>
        <v>#DIV/0!</v>
      </c>
      <c r="H97" s="43" t="e">
        <f>H96/H95*100</f>
        <v>#DIV/0!</v>
      </c>
    </row>
    <row r="98" spans="1:8" ht="15.75">
      <c r="A98" s="11" t="s">
        <v>24</v>
      </c>
      <c r="B98" s="58" t="s">
        <v>25</v>
      </c>
      <c r="C98" s="20"/>
      <c r="D98" s="20"/>
      <c r="E98" s="20"/>
      <c r="F98" s="20"/>
      <c r="G98" s="20"/>
      <c r="H98" s="20"/>
    </row>
    <row r="99" spans="1:8" ht="15.75">
      <c r="A99" s="92">
        <v>1</v>
      </c>
      <c r="B99" s="81" t="s">
        <v>193</v>
      </c>
      <c r="C99" s="19" t="s">
        <v>241</v>
      </c>
      <c r="D99" s="43"/>
      <c r="E99" s="43"/>
      <c r="F99" s="43"/>
      <c r="G99" s="43"/>
      <c r="H99" s="43"/>
    </row>
    <row r="100" spans="1:8" ht="31.5">
      <c r="A100" s="92"/>
      <c r="B100" s="81"/>
      <c r="C100" s="46" t="s">
        <v>259</v>
      </c>
      <c r="D100" s="43"/>
      <c r="E100" s="60" t="e">
        <f>E99/D99*100</f>
        <v>#DIV/0!</v>
      </c>
      <c r="F100" s="60" t="e">
        <f>F99/E99*100</f>
        <v>#DIV/0!</v>
      </c>
      <c r="G100" s="60" t="e">
        <f>G99/F99*100</f>
        <v>#DIV/0!</v>
      </c>
      <c r="H100" s="60" t="e">
        <f>H99/G99*100</f>
        <v>#DIV/0!</v>
      </c>
    </row>
    <row r="101" spans="1:8" ht="15.75">
      <c r="A101" s="93" t="s">
        <v>76</v>
      </c>
      <c r="B101" s="80" t="s">
        <v>83</v>
      </c>
      <c r="C101" s="19" t="s">
        <v>241</v>
      </c>
      <c r="D101" s="43"/>
      <c r="E101" s="43"/>
      <c r="F101" s="43"/>
      <c r="G101" s="43"/>
      <c r="H101" s="43"/>
    </row>
    <row r="102" spans="1:8" ht="31.5">
      <c r="A102" s="93"/>
      <c r="B102" s="80"/>
      <c r="C102" s="46" t="s">
        <v>259</v>
      </c>
      <c r="D102" s="43"/>
      <c r="E102" s="60" t="e">
        <f>E101/D101*100</f>
        <v>#DIV/0!</v>
      </c>
      <c r="F102" s="60" t="e">
        <f>F101/E101*100</f>
        <v>#DIV/0!</v>
      </c>
      <c r="G102" s="60" t="e">
        <f>G101/F101*100</f>
        <v>#DIV/0!</v>
      </c>
      <c r="H102" s="60" t="e">
        <f>H101/G101*100</f>
        <v>#DIV/0!</v>
      </c>
    </row>
    <row r="103" spans="1:8" ht="15.75">
      <c r="A103" s="86" t="s">
        <v>77</v>
      </c>
      <c r="B103" s="88" t="s">
        <v>261</v>
      </c>
      <c r="C103" s="19" t="s">
        <v>241</v>
      </c>
      <c r="D103" s="43"/>
      <c r="E103" s="60"/>
      <c r="F103" s="60"/>
      <c r="G103" s="60"/>
      <c r="H103" s="60"/>
    </row>
    <row r="104" spans="1:8" ht="31.5">
      <c r="A104" s="87"/>
      <c r="B104" s="89"/>
      <c r="C104" s="46" t="s">
        <v>259</v>
      </c>
      <c r="D104" s="43"/>
      <c r="E104" s="60" t="e">
        <f>E103/D103*100</f>
        <v>#DIV/0!</v>
      </c>
      <c r="F104" s="60" t="e">
        <f>F103/E103*100</f>
        <v>#DIV/0!</v>
      </c>
      <c r="G104" s="60" t="e">
        <f>G103/F103*100</f>
        <v>#DIV/0!</v>
      </c>
      <c r="H104" s="60" t="e">
        <f>H103/G103*100</f>
        <v>#DIV/0!</v>
      </c>
    </row>
    <row r="105" spans="1:8" ht="15.75">
      <c r="A105" s="11" t="s">
        <v>27</v>
      </c>
      <c r="B105" s="58" t="s">
        <v>248</v>
      </c>
      <c r="C105" s="46"/>
      <c r="D105" s="43"/>
      <c r="E105" s="43"/>
      <c r="F105" s="43"/>
      <c r="G105" s="43"/>
      <c r="H105" s="43"/>
    </row>
    <row r="106" spans="1:8" ht="31.5">
      <c r="A106" s="53" t="s">
        <v>154</v>
      </c>
      <c r="B106" s="55" t="s">
        <v>236</v>
      </c>
      <c r="C106" s="19" t="s">
        <v>237</v>
      </c>
      <c r="D106" s="43"/>
      <c r="E106" s="43"/>
      <c r="F106" s="43"/>
      <c r="G106" s="43"/>
      <c r="H106" s="43"/>
    </row>
    <row r="107" spans="1:8" ht="63">
      <c r="A107" s="53" t="s">
        <v>76</v>
      </c>
      <c r="B107" s="55" t="s">
        <v>249</v>
      </c>
      <c r="C107" s="19" t="s">
        <v>240</v>
      </c>
      <c r="D107" s="43"/>
      <c r="E107" s="43"/>
      <c r="F107" s="43"/>
      <c r="G107" s="43"/>
      <c r="H107" s="43"/>
    </row>
    <row r="108" spans="1:8" ht="31.5">
      <c r="A108" s="53" t="s">
        <v>77</v>
      </c>
      <c r="B108" s="55" t="s">
        <v>238</v>
      </c>
      <c r="C108" s="19" t="s">
        <v>241</v>
      </c>
      <c r="D108" s="43"/>
      <c r="E108" s="43"/>
      <c r="F108" s="43"/>
      <c r="G108" s="43"/>
      <c r="H108" s="43"/>
    </row>
    <row r="109" spans="1:8" ht="15.75">
      <c r="A109" s="17" t="s">
        <v>32</v>
      </c>
      <c r="B109" s="44" t="s">
        <v>28</v>
      </c>
      <c r="C109" s="45"/>
      <c r="D109" s="45"/>
      <c r="E109" s="45"/>
      <c r="F109" s="45"/>
      <c r="G109" s="45"/>
      <c r="H109" s="45"/>
    </row>
    <row r="110" spans="1:8" ht="15.75">
      <c r="A110" s="84">
        <v>1</v>
      </c>
      <c r="B110" s="88" t="s">
        <v>258</v>
      </c>
      <c r="C110" s="19" t="s">
        <v>241</v>
      </c>
      <c r="D110" s="43"/>
      <c r="E110" s="43"/>
      <c r="F110" s="43"/>
      <c r="G110" s="43"/>
      <c r="H110" s="43"/>
    </row>
    <row r="111" spans="1:8" ht="31.5">
      <c r="A111" s="84"/>
      <c r="B111" s="89"/>
      <c r="C111" s="46" t="s">
        <v>259</v>
      </c>
      <c r="D111" s="43"/>
      <c r="E111" s="60" t="e">
        <f>E110/D110*100</f>
        <v>#DIV/0!</v>
      </c>
      <c r="F111" s="60" t="e">
        <f>F110/E110*100</f>
        <v>#DIV/0!</v>
      </c>
      <c r="G111" s="60" t="e">
        <f>G110/F110*100</f>
        <v>#DIV/0!</v>
      </c>
      <c r="H111" s="60" t="e">
        <f>H110/G110*100</f>
        <v>#DIV/0!</v>
      </c>
    </row>
    <row r="112" spans="1:8" ht="31.5">
      <c r="A112" s="57" t="s">
        <v>76</v>
      </c>
      <c r="B112" s="54" t="s">
        <v>177</v>
      </c>
      <c r="C112" s="46"/>
      <c r="D112" s="43"/>
      <c r="E112" s="43"/>
      <c r="F112" s="43"/>
      <c r="G112" s="43"/>
      <c r="H112" s="43"/>
    </row>
    <row r="113" spans="1:8" ht="31.5">
      <c r="A113" s="57" t="s">
        <v>63</v>
      </c>
      <c r="B113" s="54" t="s">
        <v>98</v>
      </c>
      <c r="C113" s="19" t="s">
        <v>241</v>
      </c>
      <c r="D113" s="43"/>
      <c r="E113" s="43"/>
      <c r="F113" s="43"/>
      <c r="G113" s="43"/>
      <c r="H113" s="43"/>
    </row>
    <row r="114" spans="1:8" ht="15.75">
      <c r="A114" s="57" t="s">
        <v>64</v>
      </c>
      <c r="B114" s="54" t="s">
        <v>99</v>
      </c>
      <c r="C114" s="19" t="s">
        <v>241</v>
      </c>
      <c r="D114" s="43"/>
      <c r="E114" s="43"/>
      <c r="F114" s="43"/>
      <c r="G114" s="43"/>
      <c r="H114" s="43"/>
    </row>
    <row r="115" spans="1:8" ht="15.75">
      <c r="A115" s="57" t="s">
        <v>65</v>
      </c>
      <c r="B115" s="54" t="s">
        <v>100</v>
      </c>
      <c r="C115" s="19" t="s">
        <v>241</v>
      </c>
      <c r="D115" s="43"/>
      <c r="E115" s="43"/>
      <c r="F115" s="43"/>
      <c r="G115" s="43"/>
      <c r="H115" s="43"/>
    </row>
    <row r="116" spans="1:8" ht="31.5">
      <c r="A116" s="57" t="s">
        <v>66</v>
      </c>
      <c r="B116" s="54" t="s">
        <v>101</v>
      </c>
      <c r="C116" s="19" t="s">
        <v>241</v>
      </c>
      <c r="D116" s="43"/>
      <c r="E116" s="43"/>
      <c r="F116" s="43"/>
      <c r="G116" s="43"/>
      <c r="H116" s="43"/>
    </row>
    <row r="117" spans="1:8" ht="47.25">
      <c r="A117" s="57" t="s">
        <v>68</v>
      </c>
      <c r="B117" s="54" t="s">
        <v>102</v>
      </c>
      <c r="C117" s="19" t="s">
        <v>241</v>
      </c>
      <c r="D117" s="43"/>
      <c r="E117" s="43"/>
      <c r="F117" s="43"/>
      <c r="G117" s="43"/>
      <c r="H117" s="43"/>
    </row>
    <row r="118" spans="1:8" ht="15.75">
      <c r="A118" s="57" t="s">
        <v>69</v>
      </c>
      <c r="B118" s="54" t="s">
        <v>103</v>
      </c>
      <c r="C118" s="19" t="s">
        <v>241</v>
      </c>
      <c r="D118" s="43"/>
      <c r="E118" s="43"/>
      <c r="F118" s="43"/>
      <c r="G118" s="43"/>
      <c r="H118" s="43"/>
    </row>
    <row r="119" spans="1:8" ht="47.25">
      <c r="A119" s="57" t="s">
        <v>70</v>
      </c>
      <c r="B119" s="54" t="s">
        <v>104</v>
      </c>
      <c r="C119" s="19" t="s">
        <v>241</v>
      </c>
      <c r="D119" s="43"/>
      <c r="E119" s="43"/>
      <c r="F119" s="43"/>
      <c r="G119" s="43"/>
      <c r="H119" s="43"/>
    </row>
    <row r="120" spans="1:8" ht="31.5">
      <c r="A120" s="57" t="s">
        <v>71</v>
      </c>
      <c r="B120" s="54" t="s">
        <v>105</v>
      </c>
      <c r="C120" s="19" t="s">
        <v>241</v>
      </c>
      <c r="D120" s="43"/>
      <c r="E120" s="43"/>
      <c r="F120" s="43"/>
      <c r="G120" s="43"/>
      <c r="H120" s="43"/>
    </row>
    <row r="121" spans="1:8" ht="15.75">
      <c r="A121" s="57" t="s">
        <v>72</v>
      </c>
      <c r="B121" s="54" t="s">
        <v>106</v>
      </c>
      <c r="C121" s="19" t="s">
        <v>241</v>
      </c>
      <c r="D121" s="43"/>
      <c r="E121" s="43"/>
      <c r="F121" s="43"/>
      <c r="G121" s="43"/>
      <c r="H121" s="43"/>
    </row>
    <row r="122" spans="1:8" ht="31.5">
      <c r="A122" s="57" t="s">
        <v>73</v>
      </c>
      <c r="B122" s="54" t="s">
        <v>107</v>
      </c>
      <c r="C122" s="19" t="s">
        <v>241</v>
      </c>
      <c r="D122" s="43"/>
      <c r="E122" s="43"/>
      <c r="F122" s="43"/>
      <c r="G122" s="43"/>
      <c r="H122" s="43"/>
    </row>
    <row r="123" spans="1:8" ht="15.75">
      <c r="A123" s="57" t="s">
        <v>178</v>
      </c>
      <c r="B123" s="54" t="s">
        <v>108</v>
      </c>
      <c r="C123" s="19" t="s">
        <v>241</v>
      </c>
      <c r="D123" s="43"/>
      <c r="E123" s="43"/>
      <c r="F123" s="43"/>
      <c r="G123" s="43"/>
      <c r="H123" s="43"/>
    </row>
    <row r="124" spans="1:8" ht="31.5">
      <c r="A124" s="57" t="s">
        <v>179</v>
      </c>
      <c r="B124" s="54" t="s">
        <v>109</v>
      </c>
      <c r="C124" s="19" t="s">
        <v>241</v>
      </c>
      <c r="D124" s="43"/>
      <c r="E124" s="43"/>
      <c r="F124" s="43"/>
      <c r="G124" s="43"/>
      <c r="H124" s="43"/>
    </row>
    <row r="125" spans="1:8" ht="31.5">
      <c r="A125" s="57" t="s">
        <v>180</v>
      </c>
      <c r="B125" s="54" t="s">
        <v>110</v>
      </c>
      <c r="C125" s="19" t="s">
        <v>241</v>
      </c>
      <c r="D125" s="43"/>
      <c r="E125" s="43"/>
      <c r="F125" s="43"/>
      <c r="G125" s="43"/>
      <c r="H125" s="43"/>
    </row>
    <row r="126" spans="1:8" ht="31.5">
      <c r="A126" s="57" t="s">
        <v>181</v>
      </c>
      <c r="B126" s="54" t="s">
        <v>111</v>
      </c>
      <c r="C126" s="19" t="s">
        <v>241</v>
      </c>
      <c r="D126" s="43"/>
      <c r="E126" s="43"/>
      <c r="F126" s="43"/>
      <c r="G126" s="43"/>
      <c r="H126" s="43"/>
    </row>
    <row r="127" spans="1:8" ht="47.25">
      <c r="A127" s="57" t="s">
        <v>182</v>
      </c>
      <c r="B127" s="54" t="s">
        <v>112</v>
      </c>
      <c r="C127" s="19" t="s">
        <v>241</v>
      </c>
      <c r="D127" s="43"/>
      <c r="E127" s="43"/>
      <c r="F127" s="43"/>
      <c r="G127" s="43"/>
      <c r="H127" s="43"/>
    </row>
    <row r="128" spans="1:8" ht="15.75">
      <c r="A128" s="57" t="s">
        <v>183</v>
      </c>
      <c r="B128" s="54" t="s">
        <v>113</v>
      </c>
      <c r="C128" s="19" t="s">
        <v>241</v>
      </c>
      <c r="D128" s="43"/>
      <c r="E128" s="43"/>
      <c r="F128" s="43"/>
      <c r="G128" s="43"/>
      <c r="H128" s="43"/>
    </row>
    <row r="129" spans="1:8" ht="31.5">
      <c r="A129" s="57" t="s">
        <v>184</v>
      </c>
      <c r="B129" s="54" t="s">
        <v>114</v>
      </c>
      <c r="C129" s="19" t="s">
        <v>241</v>
      </c>
      <c r="D129" s="43"/>
      <c r="E129" s="43"/>
      <c r="F129" s="43"/>
      <c r="G129" s="43"/>
      <c r="H129" s="43"/>
    </row>
    <row r="130" spans="1:8" ht="31.5">
      <c r="A130" s="57" t="s">
        <v>185</v>
      </c>
      <c r="B130" s="54" t="s">
        <v>115</v>
      </c>
      <c r="C130" s="19" t="s">
        <v>241</v>
      </c>
      <c r="D130" s="43"/>
      <c r="E130" s="43"/>
      <c r="F130" s="43"/>
      <c r="G130" s="43"/>
      <c r="H130" s="43"/>
    </row>
    <row r="131" spans="1:8" ht="15.75">
      <c r="A131" s="57" t="s">
        <v>186</v>
      </c>
      <c r="B131" s="54" t="s">
        <v>116</v>
      </c>
      <c r="C131" s="19" t="s">
        <v>241</v>
      </c>
      <c r="D131" s="43">
        <f>D110-SUM(D113:D130)</f>
        <v>0</v>
      </c>
      <c r="E131" s="43">
        <f>E110-SUM(E113:E130)</f>
        <v>0</v>
      </c>
      <c r="F131" s="43">
        <f>F110-SUM(F113:F130)</f>
        <v>0</v>
      </c>
      <c r="G131" s="43">
        <f>G110-SUM(G113:G130)</f>
        <v>0</v>
      </c>
      <c r="H131" s="43">
        <f>H110-SUM(H113:H130)</f>
        <v>0</v>
      </c>
    </row>
    <row r="132" spans="1:8" ht="31.5">
      <c r="A132" s="50" t="s">
        <v>77</v>
      </c>
      <c r="B132" s="55" t="s">
        <v>160</v>
      </c>
      <c r="C132" s="19" t="s">
        <v>241</v>
      </c>
      <c r="D132" s="43">
        <f>D110</f>
        <v>0</v>
      </c>
      <c r="E132" s="43">
        <f>E110</f>
        <v>0</v>
      </c>
      <c r="F132" s="43">
        <f>F110</f>
        <v>0</v>
      </c>
      <c r="G132" s="43">
        <f>G110</f>
        <v>0</v>
      </c>
      <c r="H132" s="43">
        <f>H110</f>
        <v>0</v>
      </c>
    </row>
    <row r="133" spans="1:8" ht="15.75">
      <c r="A133" s="50" t="s">
        <v>49</v>
      </c>
      <c r="B133" s="55" t="s">
        <v>89</v>
      </c>
      <c r="C133" s="19" t="s">
        <v>241</v>
      </c>
      <c r="D133" s="43"/>
      <c r="E133" s="43"/>
      <c r="F133" s="43"/>
      <c r="G133" s="43"/>
      <c r="H133" s="43"/>
    </row>
    <row r="134" spans="1:8" ht="15.75">
      <c r="A134" s="50" t="s">
        <v>50</v>
      </c>
      <c r="B134" s="55" t="s">
        <v>31</v>
      </c>
      <c r="C134" s="19" t="s">
        <v>241</v>
      </c>
      <c r="D134" s="43">
        <f>D132-D133</f>
        <v>0</v>
      </c>
      <c r="E134" s="43">
        <f>E132-E133</f>
        <v>0</v>
      </c>
      <c r="F134" s="43">
        <f>F132-F133</f>
        <v>0</v>
      </c>
      <c r="G134" s="43">
        <f>G132-G133</f>
        <v>0</v>
      </c>
      <c r="H134" s="43">
        <f>H132-H133</f>
        <v>0</v>
      </c>
    </row>
    <row r="135" spans="1:8" ht="15.75">
      <c r="A135" s="18" t="s">
        <v>81</v>
      </c>
      <c r="B135" s="55" t="s">
        <v>227</v>
      </c>
      <c r="C135" s="19" t="s">
        <v>241</v>
      </c>
      <c r="D135" s="43">
        <f>D136+D137+D138</f>
        <v>0</v>
      </c>
      <c r="E135" s="43">
        <f>E136+E137+E138</f>
        <v>0</v>
      </c>
      <c r="F135" s="43">
        <f>F136+F137+F138</f>
        <v>0</v>
      </c>
      <c r="G135" s="43">
        <f>G136+G137+G138</f>
        <v>0</v>
      </c>
      <c r="H135" s="43">
        <f>H136+H137+H138</f>
        <v>0</v>
      </c>
    </row>
    <row r="136" spans="1:8" ht="15.75">
      <c r="A136" s="50" t="s">
        <v>245</v>
      </c>
      <c r="B136" s="55" t="s">
        <v>230</v>
      </c>
      <c r="C136" s="19" t="s">
        <v>241</v>
      </c>
      <c r="D136" s="43"/>
      <c r="E136" s="43"/>
      <c r="F136" s="43"/>
      <c r="G136" s="43"/>
      <c r="H136" s="43"/>
    </row>
    <row r="137" spans="1:8" ht="15.75">
      <c r="A137" s="50" t="s">
        <v>246</v>
      </c>
      <c r="B137" s="55" t="s">
        <v>229</v>
      </c>
      <c r="C137" s="19" t="s">
        <v>241</v>
      </c>
      <c r="D137" s="43"/>
      <c r="E137" s="43"/>
      <c r="F137" s="43"/>
      <c r="G137" s="43"/>
      <c r="H137" s="43"/>
    </row>
    <row r="138" spans="1:8" ht="15.75">
      <c r="A138" s="50" t="s">
        <v>247</v>
      </c>
      <c r="B138" s="55" t="s">
        <v>228</v>
      </c>
      <c r="C138" s="19" t="s">
        <v>241</v>
      </c>
      <c r="D138" s="43"/>
      <c r="E138" s="43"/>
      <c r="F138" s="43"/>
      <c r="G138" s="43"/>
      <c r="H138" s="43"/>
    </row>
    <row r="139" spans="1:8" ht="15.75">
      <c r="A139" s="50" t="s">
        <v>244</v>
      </c>
      <c r="B139" s="55" t="s">
        <v>231</v>
      </c>
      <c r="C139" s="19" t="s">
        <v>241</v>
      </c>
      <c r="D139" s="43">
        <f>D134-D135</f>
        <v>0</v>
      </c>
      <c r="E139" s="43">
        <f>E134-E135</f>
        <v>0</v>
      </c>
      <c r="F139" s="43">
        <f>F134-F135</f>
        <v>0</v>
      </c>
      <c r="G139" s="43">
        <f>G134-G135</f>
        <v>0</v>
      </c>
      <c r="H139" s="43">
        <f>H134-H135</f>
        <v>0</v>
      </c>
    </row>
    <row r="140" spans="1:8" ht="31.5">
      <c r="A140" s="21" t="s">
        <v>35</v>
      </c>
      <c r="B140" s="58" t="s">
        <v>250</v>
      </c>
      <c r="C140" s="20"/>
      <c r="D140" s="20"/>
      <c r="E140" s="20"/>
      <c r="F140" s="20"/>
      <c r="G140" s="20"/>
      <c r="H140" s="20"/>
    </row>
    <row r="141" spans="1:8" ht="31.5">
      <c r="A141" s="56">
        <v>1</v>
      </c>
      <c r="B141" s="55" t="s">
        <v>253</v>
      </c>
      <c r="C141" s="19" t="s">
        <v>241</v>
      </c>
      <c r="D141" s="43">
        <f>D142+D145</f>
        <v>0</v>
      </c>
      <c r="E141" s="43">
        <f>E142+E145</f>
        <v>0</v>
      </c>
      <c r="F141" s="43">
        <f>F142+F145</f>
        <v>0</v>
      </c>
      <c r="G141" s="43">
        <f>G142+G145</f>
        <v>0</v>
      </c>
      <c r="H141" s="43">
        <f>H142+H145</f>
        <v>0</v>
      </c>
    </row>
    <row r="142" spans="1:8" ht="15.75">
      <c r="A142" s="18" t="s">
        <v>44</v>
      </c>
      <c r="B142" s="55" t="s">
        <v>37</v>
      </c>
      <c r="C142" s="19" t="s">
        <v>241</v>
      </c>
      <c r="D142" s="43">
        <f>D143+D144</f>
        <v>0</v>
      </c>
      <c r="E142" s="43">
        <f>E143+E144</f>
        <v>0</v>
      </c>
      <c r="F142" s="43">
        <f>F143+F144</f>
        <v>0</v>
      </c>
      <c r="G142" s="43">
        <f>G143+G144</f>
        <v>0</v>
      </c>
      <c r="H142" s="43">
        <f>H143+H144</f>
        <v>0</v>
      </c>
    </row>
    <row r="143" spans="1:8" ht="15.75">
      <c r="A143" s="18" t="s">
        <v>91</v>
      </c>
      <c r="B143" s="55" t="s">
        <v>190</v>
      </c>
      <c r="C143" s="19" t="s">
        <v>241</v>
      </c>
      <c r="D143" s="43"/>
      <c r="E143" s="43"/>
      <c r="F143" s="43"/>
      <c r="G143" s="43"/>
      <c r="H143" s="43"/>
    </row>
    <row r="144" spans="1:8" ht="15.75">
      <c r="A144" s="18" t="s">
        <v>67</v>
      </c>
      <c r="B144" s="55" t="s">
        <v>191</v>
      </c>
      <c r="C144" s="19" t="s">
        <v>241</v>
      </c>
      <c r="D144" s="43"/>
      <c r="E144" s="43"/>
      <c r="F144" s="43"/>
      <c r="G144" s="43"/>
      <c r="H144" s="43"/>
    </row>
    <row r="145" spans="1:8" ht="15.75">
      <c r="A145" s="18" t="s">
        <v>45</v>
      </c>
      <c r="B145" s="55" t="s">
        <v>117</v>
      </c>
      <c r="C145" s="19" t="s">
        <v>241</v>
      </c>
      <c r="D145" s="43"/>
      <c r="E145" s="43"/>
      <c r="F145" s="43"/>
      <c r="G145" s="43"/>
      <c r="H145" s="43"/>
    </row>
    <row r="146" spans="1:8" ht="31.5">
      <c r="A146" s="50">
        <v>2</v>
      </c>
      <c r="B146" s="55" t="s">
        <v>251</v>
      </c>
      <c r="C146" s="19" t="s">
        <v>241</v>
      </c>
      <c r="D146" s="43"/>
      <c r="E146" s="43"/>
      <c r="F146" s="43"/>
      <c r="G146" s="43"/>
      <c r="H146" s="43"/>
    </row>
    <row r="147" spans="1:8" ht="15.75">
      <c r="A147" s="50" t="s">
        <v>63</v>
      </c>
      <c r="B147" s="3" t="s">
        <v>257</v>
      </c>
      <c r="C147" s="19" t="s">
        <v>241</v>
      </c>
      <c r="D147" s="43"/>
      <c r="E147" s="43"/>
      <c r="F147" s="43"/>
      <c r="G147" s="43"/>
      <c r="H147" s="43"/>
    </row>
    <row r="148" spans="1:8" ht="31.5">
      <c r="A148" s="50">
        <v>3</v>
      </c>
      <c r="B148" s="55" t="s">
        <v>252</v>
      </c>
      <c r="C148" s="19" t="s">
        <v>241</v>
      </c>
      <c r="D148" s="43">
        <f>D141-D146</f>
        <v>0</v>
      </c>
      <c r="E148" s="43">
        <f>E141-E146</f>
        <v>0</v>
      </c>
      <c r="F148" s="43">
        <f>F141-F146</f>
        <v>0</v>
      </c>
      <c r="G148" s="43">
        <f>G141-G146</f>
        <v>0</v>
      </c>
      <c r="H148" s="43">
        <f>H141-H146</f>
        <v>0</v>
      </c>
    </row>
    <row r="149" spans="1:8" ht="15.75">
      <c r="A149" s="50" t="s">
        <v>78</v>
      </c>
      <c r="B149" s="55" t="s">
        <v>88</v>
      </c>
      <c r="C149" s="19" t="s">
        <v>241</v>
      </c>
      <c r="D149" s="43"/>
      <c r="E149" s="43"/>
      <c r="F149" s="43"/>
      <c r="G149" s="43"/>
      <c r="H149" s="43"/>
    </row>
    <row r="150" spans="1:8" ht="15.75">
      <c r="A150" s="11" t="s">
        <v>243</v>
      </c>
      <c r="B150" s="58" t="s">
        <v>38</v>
      </c>
      <c r="C150" s="20"/>
      <c r="D150" s="20"/>
      <c r="E150" s="20"/>
      <c r="F150" s="20"/>
      <c r="G150" s="20"/>
      <c r="H150" s="20"/>
    </row>
    <row r="151" spans="1:8" ht="31.5">
      <c r="A151" s="50">
        <v>1</v>
      </c>
      <c r="B151" s="55" t="s">
        <v>39</v>
      </c>
      <c r="C151" s="19" t="s">
        <v>9</v>
      </c>
      <c r="D151" s="43"/>
      <c r="E151" s="43"/>
      <c r="F151" s="43"/>
      <c r="G151" s="43"/>
      <c r="H151" s="43"/>
    </row>
    <row r="152" spans="1:8" ht="47.25">
      <c r="A152" s="50" t="s">
        <v>76</v>
      </c>
      <c r="B152" s="55" t="s">
        <v>41</v>
      </c>
      <c r="C152" s="19" t="s">
        <v>9</v>
      </c>
      <c r="D152" s="43"/>
      <c r="E152" s="43"/>
      <c r="F152" s="43"/>
      <c r="G152" s="43"/>
      <c r="H152" s="43"/>
    </row>
    <row r="153" spans="1:8" ht="31.5">
      <c r="A153" s="50" t="s">
        <v>77</v>
      </c>
      <c r="B153" s="55" t="s">
        <v>40</v>
      </c>
      <c r="C153" s="19" t="s">
        <v>7</v>
      </c>
      <c r="D153" s="43"/>
      <c r="E153" s="43"/>
      <c r="F153" s="43"/>
      <c r="G153" s="43"/>
      <c r="H153" s="43"/>
    </row>
    <row r="154" spans="1:8" ht="47.25">
      <c r="A154" s="50" t="s">
        <v>78</v>
      </c>
      <c r="B154" s="55" t="s">
        <v>42</v>
      </c>
      <c r="C154" s="19" t="s">
        <v>43</v>
      </c>
      <c r="D154" s="43"/>
      <c r="E154" s="43"/>
      <c r="F154" s="43"/>
      <c r="G154" s="43"/>
      <c r="H154" s="43"/>
    </row>
    <row r="155" spans="1:256" s="13" customFormat="1" ht="31.5">
      <c r="A155" s="56" t="s">
        <v>79</v>
      </c>
      <c r="B155" s="55" t="s">
        <v>118</v>
      </c>
      <c r="C155" s="19" t="s">
        <v>9</v>
      </c>
      <c r="D155" s="43"/>
      <c r="E155" s="43"/>
      <c r="F155" s="43"/>
      <c r="G155" s="43"/>
      <c r="H155" s="4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13" customFormat="1" ht="24" customHeight="1">
      <c r="A156" s="83" t="s">
        <v>84</v>
      </c>
      <c r="B156" s="80" t="s">
        <v>188</v>
      </c>
      <c r="C156" s="19" t="s">
        <v>163</v>
      </c>
      <c r="D156" s="43"/>
      <c r="E156" s="43"/>
      <c r="F156" s="43"/>
      <c r="G156" s="43"/>
      <c r="H156" s="4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13" customFormat="1" ht="28.5" customHeight="1">
      <c r="A157" s="83"/>
      <c r="B157" s="80"/>
      <c r="C157" s="19" t="s">
        <v>19</v>
      </c>
      <c r="D157" s="43"/>
      <c r="E157" s="43" t="e">
        <f>E156/D156*100</f>
        <v>#DIV/0!</v>
      </c>
      <c r="F157" s="43" t="e">
        <f>F156/E156*100</f>
        <v>#DIV/0!</v>
      </c>
      <c r="G157" s="43" t="e">
        <f>G156/F156*100</f>
        <v>#DIV/0!</v>
      </c>
      <c r="H157" s="43" t="e">
        <f>H156/G156*100</f>
        <v>#DIV/0!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13" customFormat="1" ht="31.5">
      <c r="A158" s="57" t="s">
        <v>85</v>
      </c>
      <c r="B158" s="54" t="s">
        <v>189</v>
      </c>
      <c r="C158" s="46" t="s">
        <v>241</v>
      </c>
      <c r="D158" s="43"/>
      <c r="E158" s="43">
        <f>E156*E155*12/1000000</f>
        <v>0</v>
      </c>
      <c r="F158" s="43">
        <f>F156*F155*12/1000000</f>
        <v>0</v>
      </c>
      <c r="G158" s="43">
        <f>G156*G155*12/1000000</f>
        <v>0</v>
      </c>
      <c r="H158" s="43">
        <f>H156*H155*12/1000000</f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</sheetData>
  <sheetProtection/>
  <mergeCells count="83">
    <mergeCell ref="A103:A104"/>
    <mergeCell ref="B103:B104"/>
    <mergeCell ref="B110:B111"/>
    <mergeCell ref="B69:B70"/>
    <mergeCell ref="B71:B72"/>
    <mergeCell ref="B73:B74"/>
    <mergeCell ref="B75:B76"/>
    <mergeCell ref="B77:B78"/>
    <mergeCell ref="B79:B80"/>
    <mergeCell ref="B81:H81"/>
    <mergeCell ref="A71:A72"/>
    <mergeCell ref="A73:A74"/>
    <mergeCell ref="A75:A76"/>
    <mergeCell ref="A77:A78"/>
    <mergeCell ref="A79:A80"/>
    <mergeCell ref="A69:A70"/>
    <mergeCell ref="B67:B68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33:B34"/>
    <mergeCell ref="B35:B36"/>
    <mergeCell ref="B37:B38"/>
    <mergeCell ref="B39:B40"/>
    <mergeCell ref="B41:B42"/>
    <mergeCell ref="B43:B44"/>
    <mergeCell ref="A101:A102"/>
    <mergeCell ref="B101:B102"/>
    <mergeCell ref="A110:A111"/>
    <mergeCell ref="A156:A157"/>
    <mergeCell ref="B156:B157"/>
    <mergeCell ref="A82:A83"/>
    <mergeCell ref="A84:A85"/>
    <mergeCell ref="A86:A87"/>
    <mergeCell ref="A89:A90"/>
    <mergeCell ref="A99:A100"/>
    <mergeCell ref="B99:B100"/>
    <mergeCell ref="B82:B83"/>
    <mergeCell ref="B84:B85"/>
    <mergeCell ref="B86:B87"/>
    <mergeCell ref="B89:B90"/>
    <mergeCell ref="B22:B23"/>
    <mergeCell ref="B24:B25"/>
    <mergeCell ref="B26:B27"/>
    <mergeCell ref="B29:B30"/>
    <mergeCell ref="B31:B32"/>
    <mergeCell ref="A63:A64"/>
    <mergeCell ref="A65:A66"/>
    <mergeCell ref="A47:A48"/>
    <mergeCell ref="A49:A50"/>
    <mergeCell ref="A51:A52"/>
    <mergeCell ref="A53:A54"/>
    <mergeCell ref="A55:A56"/>
    <mergeCell ref="A67:A68"/>
    <mergeCell ref="A45:A46"/>
    <mergeCell ref="A22:A23"/>
    <mergeCell ref="A24:A25"/>
    <mergeCell ref="A26:A27"/>
    <mergeCell ref="A29:A30"/>
    <mergeCell ref="A31:A32"/>
    <mergeCell ref="A33:A34"/>
    <mergeCell ref="A35:A36"/>
    <mergeCell ref="A37:A38"/>
    <mergeCell ref="A39:A40"/>
    <mergeCell ref="A41:A42"/>
    <mergeCell ref="A43:A44"/>
    <mergeCell ref="A57:A58"/>
    <mergeCell ref="A59:A60"/>
    <mergeCell ref="A61:A62"/>
    <mergeCell ref="A1:H1"/>
    <mergeCell ref="A2:H2"/>
    <mergeCell ref="A4:A5"/>
    <mergeCell ref="B4:B5"/>
    <mergeCell ref="C4:C5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rowBreaks count="3" manualBreakCount="3">
    <brk id="80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keywords/>
  <dc:description/>
  <cp:lastModifiedBy/>
  <dcterms:created xsi:type="dcterms:W3CDTF">2006-09-28T05:33:49Z</dcterms:created>
  <dcterms:modified xsi:type="dcterms:W3CDTF">2023-01-19T07:48:32Z</dcterms:modified>
  <cp:category/>
  <cp:version/>
  <cp:contentType/>
  <cp:contentStatus/>
</cp:coreProperties>
</file>